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28800" windowHeight="11430" activeTab="1"/>
  </bookViews>
  <sheets>
    <sheet name="Пояснительная записка" sheetId="1" r:id="rId1"/>
    <sheet name="График оценочных процедур" sheetId="2" r:id="rId2"/>
  </sheets>
  <calcPr calcId="162913"/>
</workbook>
</file>

<file path=xl/calcChain.xml><?xml version="1.0" encoding="utf-8"?>
<calcChain xmlns="http://schemas.openxmlformats.org/spreadsheetml/2006/main">
  <c r="AQ231" i="2" l="1"/>
  <c r="AS231" i="2" s="1"/>
  <c r="AR230" i="2"/>
  <c r="AQ230" i="2"/>
  <c r="AR229" i="2"/>
  <c r="AQ229" i="2"/>
  <c r="AQ228" i="2"/>
  <c r="AS228" i="2" s="1"/>
  <c r="AR227" i="2"/>
  <c r="AQ227" i="2"/>
  <c r="AR226" i="2"/>
  <c r="AQ226" i="2"/>
  <c r="AR225" i="2"/>
  <c r="AQ225" i="2"/>
  <c r="AQ224" i="2"/>
  <c r="AQ223" i="2"/>
  <c r="AS223" i="2" s="1"/>
  <c r="AR222" i="2"/>
  <c r="AQ222" i="2"/>
  <c r="AQ221" i="2"/>
  <c r="AS221" i="2" s="1"/>
  <c r="AQ220" i="2"/>
  <c r="AS220" i="2" s="1"/>
  <c r="AR219" i="2"/>
  <c r="AQ219" i="2"/>
  <c r="AR218" i="2"/>
  <c r="AQ218" i="2"/>
  <c r="AR217" i="2"/>
  <c r="AQ217" i="2"/>
  <c r="AR212" i="2"/>
  <c r="AQ212" i="2"/>
  <c r="AQ211" i="2"/>
  <c r="AS211" i="2" s="1"/>
  <c r="AR210" i="2"/>
  <c r="AQ210" i="2"/>
  <c r="AR209" i="2"/>
  <c r="AQ209" i="2"/>
  <c r="AQ208" i="2"/>
  <c r="AR207" i="2"/>
  <c r="AQ207" i="2"/>
  <c r="AQ206" i="2"/>
  <c r="AS206" i="2" s="1"/>
  <c r="AQ205" i="2"/>
  <c r="AS205" i="2" s="1"/>
  <c r="AQ204" i="2"/>
  <c r="AQ203" i="2"/>
  <c r="AS203" i="2" s="1"/>
  <c r="AQ202" i="2"/>
  <c r="AS202" i="2" s="1"/>
  <c r="AR201" i="2"/>
  <c r="AQ201" i="2"/>
  <c r="AR200" i="2"/>
  <c r="AQ200" i="2"/>
  <c r="AR199" i="2"/>
  <c r="AQ199" i="2"/>
  <c r="AR198" i="2"/>
  <c r="AQ198" i="2"/>
  <c r="AR197" i="2"/>
  <c r="AQ197" i="2"/>
  <c r="AR192" i="2"/>
  <c r="AQ192" i="2"/>
  <c r="AR191" i="2"/>
  <c r="AQ191" i="2"/>
  <c r="AR190" i="2"/>
  <c r="AQ190" i="2"/>
  <c r="AR189" i="2"/>
  <c r="AQ189" i="2"/>
  <c r="AR188" i="2"/>
  <c r="AQ188" i="2"/>
  <c r="AR187" i="2"/>
  <c r="AQ187" i="2"/>
  <c r="AR186" i="2"/>
  <c r="AQ186" i="2"/>
  <c r="AR185" i="2"/>
  <c r="AQ185" i="2"/>
  <c r="AR184" i="2"/>
  <c r="AQ184" i="2"/>
  <c r="AR183" i="2"/>
  <c r="AQ183" i="2"/>
  <c r="AR182" i="2"/>
  <c r="AQ182" i="2"/>
  <c r="AR181" i="2"/>
  <c r="AQ181" i="2"/>
  <c r="AR180" i="2"/>
  <c r="AQ180" i="2"/>
  <c r="AR179" i="2"/>
  <c r="AQ179" i="2"/>
  <c r="AR178" i="2"/>
  <c r="AQ178" i="2"/>
  <c r="AR177" i="2"/>
  <c r="AQ177" i="2"/>
  <c r="AR176" i="2"/>
  <c r="AQ176" i="2"/>
  <c r="AR175" i="2"/>
  <c r="AQ175" i="2"/>
  <c r="AS175" i="2" s="1"/>
  <c r="AR174" i="2"/>
  <c r="AQ174" i="2"/>
  <c r="AR173" i="2"/>
  <c r="AQ173" i="2"/>
  <c r="AR172" i="2"/>
  <c r="AQ172" i="2"/>
  <c r="AR171" i="2"/>
  <c r="AQ171" i="2"/>
  <c r="AQ170" i="2"/>
  <c r="AS170" i="2" s="1"/>
  <c r="AQ169" i="2"/>
  <c r="AS169" i="2" s="1"/>
  <c r="AR168" i="2"/>
  <c r="AQ168" i="2"/>
  <c r="AS168" i="2" s="1"/>
  <c r="AR167" i="2"/>
  <c r="AQ167" i="2"/>
  <c r="AR166" i="2"/>
  <c r="AQ166" i="2"/>
  <c r="AS166" i="2" s="1"/>
  <c r="AR165" i="2"/>
  <c r="AQ165" i="2"/>
  <c r="AR164" i="2"/>
  <c r="AQ164" i="2"/>
  <c r="AS164" i="2" s="1"/>
  <c r="AR163" i="2"/>
  <c r="AQ163" i="2"/>
  <c r="AR162" i="2"/>
  <c r="AQ162" i="2"/>
  <c r="AS162" i="2" s="1"/>
  <c r="AR161" i="2"/>
  <c r="AQ161" i="2"/>
  <c r="AR156" i="2"/>
  <c r="AQ156" i="2"/>
  <c r="AR155" i="2"/>
  <c r="AQ155" i="2"/>
  <c r="AR154" i="2"/>
  <c r="AQ154" i="2"/>
  <c r="AR153" i="2"/>
  <c r="AQ153" i="2"/>
  <c r="AR152" i="2"/>
  <c r="AQ152" i="2"/>
  <c r="AR151" i="2"/>
  <c r="AQ151" i="2"/>
  <c r="AR150" i="2"/>
  <c r="AQ150" i="2"/>
  <c r="AR149" i="2"/>
  <c r="AQ149" i="2"/>
  <c r="AR148" i="2"/>
  <c r="AQ148" i="2"/>
  <c r="AR147" i="2"/>
  <c r="AQ147" i="2"/>
  <c r="AR146" i="2"/>
  <c r="AQ146" i="2"/>
  <c r="AR145" i="2"/>
  <c r="AQ145" i="2"/>
  <c r="AR144" i="2"/>
  <c r="AQ144" i="2"/>
  <c r="AR143" i="2"/>
  <c r="AQ143" i="2"/>
  <c r="AR142" i="2"/>
  <c r="AQ142" i="2"/>
  <c r="AR141" i="2"/>
  <c r="AQ141" i="2"/>
  <c r="AR136" i="2"/>
  <c r="AQ136" i="2"/>
  <c r="AR135" i="2"/>
  <c r="AQ135" i="2"/>
  <c r="AR134" i="2"/>
  <c r="AQ134" i="2"/>
  <c r="AR133" i="2"/>
  <c r="AQ133" i="2"/>
  <c r="AR132" i="2"/>
  <c r="AQ132" i="2"/>
  <c r="AR131" i="2"/>
  <c r="AQ131" i="2"/>
  <c r="AR130" i="2"/>
  <c r="AQ130" i="2"/>
  <c r="AR129" i="2"/>
  <c r="AQ129" i="2"/>
  <c r="AR128" i="2"/>
  <c r="AQ128" i="2"/>
  <c r="AR127" i="2"/>
  <c r="AQ127" i="2"/>
  <c r="AR126" i="2"/>
  <c r="AQ126" i="2"/>
  <c r="AR125" i="2"/>
  <c r="AQ125" i="2"/>
  <c r="AR124" i="2"/>
  <c r="AQ124" i="2"/>
  <c r="AR123" i="2"/>
  <c r="AQ123" i="2"/>
  <c r="AR122" i="2"/>
  <c r="AQ122" i="2"/>
  <c r="AR121" i="2"/>
  <c r="AQ121" i="2"/>
  <c r="AR120" i="2"/>
  <c r="AQ120" i="2"/>
  <c r="AR119" i="2"/>
  <c r="AQ119" i="2"/>
  <c r="AR118" i="2"/>
  <c r="AQ118" i="2"/>
  <c r="AR117" i="2"/>
  <c r="AQ117" i="2"/>
  <c r="AR116" i="2"/>
  <c r="AQ116" i="2"/>
  <c r="AR115" i="2"/>
  <c r="AQ115" i="2"/>
  <c r="AR114" i="2"/>
  <c r="AQ114" i="2"/>
  <c r="AR113" i="2"/>
  <c r="AQ113" i="2"/>
  <c r="AR112" i="2"/>
  <c r="AQ112" i="2"/>
  <c r="AR111" i="2"/>
  <c r="AQ111" i="2"/>
  <c r="AR110" i="2"/>
  <c r="AQ110" i="2"/>
  <c r="AR109" i="2"/>
  <c r="AQ109" i="2"/>
  <c r="AR108" i="2"/>
  <c r="AQ108" i="2"/>
  <c r="AR107" i="2"/>
  <c r="AQ107" i="2"/>
  <c r="AR102" i="2"/>
  <c r="AQ102" i="2"/>
  <c r="AR101" i="2"/>
  <c r="AQ101" i="2"/>
  <c r="AR100" i="2"/>
  <c r="AQ100" i="2"/>
  <c r="AR99" i="2"/>
  <c r="AQ99" i="2"/>
  <c r="AR98" i="2"/>
  <c r="AQ98" i="2"/>
  <c r="AR97" i="2"/>
  <c r="AQ97" i="2"/>
  <c r="AR96" i="2"/>
  <c r="AQ96" i="2"/>
  <c r="AR95" i="2"/>
  <c r="AQ95" i="2"/>
  <c r="AR94" i="2"/>
  <c r="AQ94" i="2"/>
  <c r="AR93" i="2"/>
  <c r="AQ93" i="2"/>
  <c r="AR92" i="2"/>
  <c r="AQ92" i="2"/>
  <c r="AR87" i="2"/>
  <c r="AQ87" i="2"/>
  <c r="AR86" i="2"/>
  <c r="AQ86" i="2"/>
  <c r="AR85" i="2"/>
  <c r="AQ85" i="2"/>
  <c r="AR84" i="2"/>
  <c r="AQ84" i="2"/>
  <c r="AR83" i="2"/>
  <c r="AQ83" i="2"/>
  <c r="AR82" i="2"/>
  <c r="AQ82" i="2"/>
  <c r="AR81" i="2"/>
  <c r="AQ81" i="2"/>
  <c r="AR80" i="2"/>
  <c r="AQ80" i="2"/>
  <c r="AR79" i="2"/>
  <c r="AQ79" i="2"/>
  <c r="AR78" i="2"/>
  <c r="AQ78" i="2"/>
  <c r="AQ77" i="2"/>
  <c r="AS77" i="2" s="1"/>
  <c r="AQ76" i="2"/>
  <c r="AS76" i="2" s="1"/>
  <c r="AR75" i="2"/>
  <c r="AQ75" i="2"/>
  <c r="AR74" i="2"/>
  <c r="AQ74" i="2"/>
  <c r="AR73" i="2"/>
  <c r="AQ73" i="2"/>
  <c r="AR72" i="2"/>
  <c r="AQ72" i="2"/>
  <c r="AR71" i="2"/>
  <c r="AQ71" i="2"/>
  <c r="AR70" i="2"/>
  <c r="AQ70" i="2"/>
  <c r="AQ69" i="2"/>
  <c r="AS69" i="2" s="1"/>
  <c r="AQ68" i="2"/>
  <c r="AS68" i="2" s="1"/>
  <c r="AR67" i="2"/>
  <c r="AQ67" i="2"/>
  <c r="AR66" i="2"/>
  <c r="AQ66" i="2"/>
  <c r="AR65" i="2"/>
  <c r="AQ65" i="2"/>
  <c r="AR64" i="2"/>
  <c r="AQ64" i="2"/>
  <c r="AR59" i="2"/>
  <c r="AQ59" i="2"/>
  <c r="AR58" i="2"/>
  <c r="AQ58" i="2"/>
  <c r="AR57" i="2"/>
  <c r="AQ57" i="2"/>
  <c r="AR56" i="2"/>
  <c r="AQ56" i="2"/>
  <c r="AR55" i="2"/>
  <c r="AQ55" i="2"/>
  <c r="AR54" i="2"/>
  <c r="AQ54" i="2"/>
  <c r="AR53" i="2"/>
  <c r="AQ53" i="2"/>
  <c r="AR52" i="2"/>
  <c r="AQ52" i="2"/>
  <c r="AR51" i="2"/>
  <c r="AQ51" i="2"/>
  <c r="AR50" i="2"/>
  <c r="AQ50" i="2"/>
  <c r="AR45" i="2"/>
  <c r="AQ45" i="2"/>
  <c r="AR44" i="2"/>
  <c r="AQ44" i="2"/>
  <c r="AR43" i="2"/>
  <c r="AQ43" i="2"/>
  <c r="AR42" i="2"/>
  <c r="AQ42" i="2"/>
  <c r="AR41" i="2"/>
  <c r="AQ41" i="2"/>
  <c r="AR40" i="2"/>
  <c r="AQ40" i="2"/>
  <c r="AR39" i="2"/>
  <c r="AQ39" i="2"/>
  <c r="AQ38" i="2"/>
  <c r="AS38" i="2" s="1"/>
  <c r="AR37" i="2"/>
  <c r="AQ37" i="2"/>
  <c r="AR32" i="2"/>
  <c r="AQ32" i="2"/>
  <c r="AR31" i="2"/>
  <c r="AQ31" i="2"/>
  <c r="AR30" i="2"/>
  <c r="AQ30" i="2"/>
  <c r="AR29" i="2"/>
  <c r="AQ29" i="2"/>
  <c r="AR28" i="2"/>
  <c r="AQ28" i="2"/>
  <c r="AR27" i="2"/>
  <c r="AQ27" i="2"/>
  <c r="AR26" i="2"/>
  <c r="AQ26" i="2"/>
  <c r="AQ25" i="2"/>
  <c r="AS25" i="2" s="1"/>
  <c r="AQ24" i="2"/>
  <c r="AS24" i="2" s="1"/>
  <c r="AR19" i="2"/>
  <c r="AQ19" i="2"/>
  <c r="AR18" i="2"/>
  <c r="AQ18" i="2"/>
  <c r="AR17" i="2"/>
  <c r="AQ17" i="2"/>
  <c r="AR16" i="2"/>
  <c r="AQ16" i="2"/>
  <c r="AR15" i="2"/>
  <c r="AQ15" i="2"/>
  <c r="AR14" i="2"/>
  <c r="AQ14" i="2"/>
  <c r="AR13" i="2"/>
  <c r="AQ13" i="2"/>
  <c r="AR12" i="2"/>
  <c r="AQ12" i="2"/>
  <c r="AS229" i="2" l="1"/>
  <c r="AS198" i="2"/>
  <c r="AS208" i="2"/>
  <c r="AS210" i="2"/>
  <c r="AS225" i="2"/>
  <c r="AS199" i="2"/>
  <c r="AS204" i="2"/>
  <c r="AS66" i="2"/>
  <c r="AS217" i="2"/>
  <c r="AS78" i="2"/>
  <c r="AS82" i="2"/>
  <c r="AS95" i="2"/>
  <c r="AS97" i="2"/>
  <c r="AS99" i="2"/>
  <c r="AS115" i="2"/>
  <c r="AS123" i="2"/>
  <c r="AS151" i="2"/>
  <c r="AS178" i="2"/>
  <c r="AS32" i="2"/>
  <c r="AS51" i="2"/>
  <c r="AS53" i="2"/>
  <c r="AS57" i="2"/>
  <c r="AS116" i="2"/>
  <c r="AS121" i="2"/>
  <c r="AS144" i="2"/>
  <c r="AS148" i="2"/>
  <c r="AS141" i="2"/>
  <c r="AS153" i="2"/>
  <c r="AS109" i="2"/>
  <c r="AS27" i="2"/>
  <c r="AS118" i="2"/>
  <c r="AS122" i="2"/>
  <c r="AS125" i="2"/>
  <c r="AS13" i="2"/>
  <c r="AS17" i="2"/>
  <c r="AS74" i="2"/>
  <c r="AS39" i="2"/>
  <c r="AS40" i="2"/>
  <c r="AS52" i="2"/>
  <c r="AS54" i="2"/>
  <c r="AS134" i="2"/>
  <c r="AS143" i="2"/>
  <c r="AS150" i="2"/>
  <c r="AS174" i="2"/>
  <c r="AS176" i="2"/>
  <c r="AS181" i="2"/>
  <c r="AS185" i="2"/>
  <c r="AS189" i="2"/>
  <c r="AS28" i="2"/>
  <c r="AS41" i="2"/>
  <c r="AS67" i="2"/>
  <c r="AS73" i="2"/>
  <c r="AS80" i="2"/>
  <c r="AS87" i="2"/>
  <c r="AS94" i="2"/>
  <c r="AS107" i="2"/>
  <c r="AS110" i="2"/>
  <c r="AS111" i="2"/>
  <c r="AS120" i="2"/>
  <c r="AS132" i="2"/>
  <c r="AS149" i="2"/>
  <c r="AS156" i="2"/>
  <c r="AS173" i="2"/>
  <c r="AS179" i="2"/>
  <c r="AS191" i="2"/>
  <c r="AS219" i="2"/>
  <c r="AS224" i="2"/>
  <c r="AS226" i="2"/>
  <c r="AS230" i="2"/>
  <c r="AS14" i="2"/>
  <c r="AS18" i="2"/>
  <c r="AS31" i="2"/>
  <c r="AS44" i="2"/>
  <c r="AS50" i="2"/>
  <c r="AS56" i="2"/>
  <c r="AS72" i="2"/>
  <c r="AS75" i="2"/>
  <c r="AS81" i="2"/>
  <c r="AS86" i="2"/>
  <c r="AS96" i="2"/>
  <c r="AS102" i="2"/>
  <c r="AS126" i="2"/>
  <c r="AS127" i="2"/>
  <c r="AS131" i="2"/>
  <c r="AS136" i="2"/>
  <c r="AS142" i="2"/>
  <c r="AS163" i="2"/>
  <c r="AS167" i="2"/>
  <c r="AS182" i="2"/>
  <c r="AS184" i="2"/>
  <c r="AS186" i="2"/>
  <c r="AS188" i="2"/>
  <c r="AS190" i="2"/>
  <c r="AS209" i="2"/>
  <c r="AS218" i="2"/>
  <c r="AS19" i="2"/>
  <c r="AS29" i="2"/>
  <c r="AS30" i="2"/>
  <c r="AS42" i="2"/>
  <c r="AS43" i="2"/>
  <c r="AS58" i="2"/>
  <c r="AS65" i="2"/>
  <c r="AS70" i="2"/>
  <c r="AS83" i="2"/>
  <c r="AS84" i="2"/>
  <c r="AS100" i="2"/>
  <c r="AS112" i="2"/>
  <c r="AS113" i="2"/>
  <c r="AS124" i="2"/>
  <c r="AS133" i="2"/>
  <c r="AS146" i="2"/>
  <c r="AS155" i="2"/>
  <c r="AS172" i="2"/>
  <c r="AS177" i="2"/>
  <c r="AS197" i="2"/>
  <c r="AS161" i="2"/>
  <c r="AS183" i="2"/>
  <c r="AS192" i="2"/>
  <c r="AS201" i="2"/>
  <c r="AS212" i="2"/>
  <c r="AS222" i="2"/>
  <c r="AS12" i="2"/>
  <c r="AS15" i="2"/>
  <c r="AS16" i="2"/>
  <c r="AS26" i="2"/>
  <c r="AS37" i="2"/>
  <c r="AS45" i="2"/>
  <c r="AS55" i="2"/>
  <c r="AS59" i="2"/>
  <c r="AS64" i="2"/>
  <c r="AS71" i="2"/>
  <c r="AS79" i="2"/>
  <c r="AS92" i="2"/>
  <c r="AS98" i="2"/>
  <c r="AS108" i="2"/>
  <c r="AS117" i="2"/>
  <c r="AS128" i="2"/>
  <c r="AS129" i="2"/>
  <c r="AS145" i="2"/>
  <c r="AS147" i="2"/>
  <c r="AS152" i="2"/>
  <c r="AS154" i="2"/>
  <c r="AS165" i="2"/>
  <c r="AS171" i="2"/>
  <c r="AS180" i="2"/>
  <c r="AS187" i="2"/>
  <c r="AS200" i="2"/>
  <c r="AS207" i="2"/>
  <c r="AS227" i="2"/>
  <c r="AS85" i="2"/>
  <c r="AS93" i="2"/>
  <c r="AS101" i="2"/>
  <c r="AS114" i="2"/>
  <c r="AS119" i="2"/>
  <c r="AS130" i="2"/>
  <c r="AS135" i="2"/>
</calcChain>
</file>

<file path=xl/sharedStrings.xml><?xml version="1.0" encoding="utf-8"?>
<sst xmlns="http://schemas.openxmlformats.org/spreadsheetml/2006/main" count="627" uniqueCount="127">
  <si>
    <t>Сопроводительное письмо к примерному графику оценочных процедур</t>
  </si>
  <si>
    <r>
      <rPr>
        <b/>
        <sz val="14"/>
        <color theme="1"/>
        <rFont val="Times New Roman"/>
      </rPr>
      <t>1.</t>
    </r>
    <r>
      <rPr>
        <sz val="14"/>
        <color theme="1"/>
        <rFont val="Times New Roman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</rPr>
      <t xml:space="preserve"> публикуется на сайте ОО в формате электронной таблицы</t>
    </r>
    <r>
      <rPr>
        <sz val="14"/>
        <color theme="1"/>
        <rFont val="Times New Roman"/>
      </rPr>
      <t xml:space="preserve"> Excel, которая является приложением к приказу об утверждении графика оценочных процедур.</t>
    </r>
  </si>
  <si>
    <r>
      <rPr>
        <b/>
        <sz val="14"/>
        <color theme="1"/>
        <rFont val="Times New Roman"/>
      </rPr>
      <t>2.</t>
    </r>
    <r>
      <rPr>
        <sz val="14"/>
        <color theme="1"/>
        <rFont val="Times New Roman"/>
      </rPr>
      <t xml:space="preserve"> </t>
    </r>
    <r>
      <rPr>
        <sz val="14"/>
        <color theme="1"/>
        <rFont val="Times New Roman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</si>
  <si>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rPr>
        <b/>
        <sz val="14"/>
        <color theme="1"/>
        <rFont val="Times New Roman"/>
      </rPr>
      <t>3.</t>
    </r>
    <r>
      <rPr>
        <sz val="14"/>
        <color theme="1"/>
        <rFont val="Times New Roman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</si>
  <si>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Населенный пункт (НП);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</si>
  <si>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ОО;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</si>
  <si>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приказа ОО об утверждении единого графика;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</si>
  <si>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об утверждении единого графика ОП;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</si>
  <si>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</si>
  <si>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утверждения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</si>
  <si>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Период  (полугодие или год).</t>
    </r>
  </si>
  <si>
    <r>
      <rPr>
        <b/>
        <sz val="14"/>
        <color theme="1"/>
        <rFont val="Times New Roman"/>
      </rPr>
      <t>4.</t>
    </r>
    <r>
      <rPr>
        <sz val="14"/>
        <color theme="1"/>
        <rFont val="Times New Roman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</si>
  <si>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Предмет;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</si>
  <si>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Класс (с указанием буквы);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</si>
  <si>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Ячейки с указанием календарных месяца и недели.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</si>
  <si>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ОП за заполняемый период;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</si>
  <si>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часов по учебному плану (каждая ОО указывает количество часов, исходя из утвержденного учебного плана);</t>
    </r>
  </si>
  <si>
    <t xml:space="preserve">График оценочных процедур </t>
  </si>
  <si>
    <r>
      <rPr>
        <b/>
        <sz val="14"/>
        <color theme="1"/>
        <rFont val="Times New Roman"/>
      </rPr>
      <t>5.</t>
    </r>
    <r>
      <rPr>
        <sz val="14"/>
        <color theme="1"/>
        <rFont val="Times New Roman"/>
      </rPr>
      <t xml:space="preserve"> Кроме этого примерный график содержит следующие поля со справочной информацией: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</si>
  <si>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</si>
  <si>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НП</t>
  </si>
  <si>
    <t>Определение оценочных процедур (ОП):</t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</si>
  <si>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Определение ОП согласно рекомендациям Федеральной службы по надзору в сфере образования и науки;</t>
    </r>
  </si>
  <si>
    <t>ОО</t>
  </si>
  <si>
    <r>
      <rPr>
        <b/>
        <sz val="14"/>
        <color theme="1"/>
        <rFont val="Times New Roman"/>
      </rPr>
      <t>6.</t>
    </r>
    <r>
      <rPr>
        <sz val="14"/>
        <color theme="1"/>
        <rFont val="Times New Roman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</rPr>
      <t xml:space="preserve">«КР» </t>
    </r>
    <r>
      <rPr>
        <sz val="14"/>
        <color theme="1"/>
        <rFont val="Times New Roman"/>
      </rPr>
      <t>или</t>
    </r>
    <r>
      <rPr>
        <i/>
        <sz val="14"/>
        <color theme="1"/>
        <rFont val="Times New Roman"/>
      </rPr>
      <t xml:space="preserve"> «ВПР»</t>
    </r>
    <r>
      <rPr>
        <sz val="14"/>
        <color theme="1"/>
        <rFont val="Times New Roman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color theme="1"/>
        <rFont val="Times New Roman"/>
      </rPr>
      <t>«зеленый»</t>
    </r>
    <r>
      <rPr>
        <sz val="14"/>
        <color theme="1"/>
        <rFont val="Times New Roman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</si>
  <si>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color theme="1"/>
        <rFont val="Times New Roman"/>
      </rPr>
      <t>7.</t>
    </r>
    <r>
      <rPr>
        <sz val="14"/>
        <color theme="1"/>
        <rFont val="Times New Roman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</rPr>
      <t>1</t>
    </r>
    <r>
      <rPr>
        <sz val="14"/>
        <color theme="1"/>
        <rFont val="Times New Roman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</si>
  <si>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</si>
  <si>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rPr>
        <b/>
        <sz val="14"/>
        <color theme="1"/>
        <rFont val="Times New Roman"/>
      </rPr>
      <t>8.</t>
    </r>
    <r>
      <rPr>
        <sz val="14"/>
        <color theme="1"/>
        <rFont val="Times New Roman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</si>
  <si>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rPr>
        <b/>
        <sz val="14"/>
        <color theme="1"/>
        <rFont val="Times New Roman"/>
      </rPr>
      <t>9.</t>
    </r>
    <r>
      <rPr>
        <sz val="14"/>
        <color theme="1"/>
        <rFont val="Times New Roman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</rPr>
      <t>«СЧЁТЗ»</t>
    </r>
    <r>
      <rPr>
        <sz val="14"/>
        <color theme="1"/>
        <rFont val="Times New Roman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</rPr>
      <t xml:space="preserve">«СЧЁТЗ» </t>
    </r>
    <r>
      <rPr>
        <sz val="14"/>
        <color theme="1"/>
        <rFont val="Times New Roman"/>
      </rPr>
      <t xml:space="preserve">требует указания диапазона счета, например, </t>
    </r>
    <r>
      <rPr>
        <i/>
        <sz val="14"/>
        <color theme="1"/>
        <rFont val="Times New Roman"/>
      </rPr>
      <t>=СЧЁТЗ(D9:BM9)</t>
    </r>
    <r>
      <rPr>
        <sz val="14"/>
        <color theme="1"/>
        <rFont val="Times New Roman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</rPr>
      <t>«Количество ОП в указанном периоде»</t>
    </r>
    <r>
      <rPr>
        <sz val="14"/>
        <color theme="1"/>
        <rFont val="Times New Roman"/>
      </rPr>
      <t>.</t>
    </r>
  </si>
  <si>
    <t>Внутренняя оценочная процедура:</t>
  </si>
  <si>
    <r>
      <rPr>
        <b/>
        <sz val="14"/>
        <color theme="1"/>
        <rFont val="Times New Roman"/>
      </rPr>
      <t>10.</t>
    </r>
    <r>
      <rPr>
        <sz val="14"/>
        <color theme="1"/>
        <rFont val="Times New Roman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</si>
  <si>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</si>
  <si>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</si>
  <si>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</si>
  <si>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</si>
  <si>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</si>
  <si>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</si>
  <si>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t>Региональный</t>
  </si>
  <si>
    <t>Приказ №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</si>
  <si>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</si>
  <si>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</si>
  <si>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</si>
  <si>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</si>
  <si>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Список сокращений видов ОП:</t>
  </si>
  <si>
    <t>КР - контрольная работа, ПР - проверочная работа, ДР - диагностическая работа</t>
  </si>
  <si>
    <t>КР(Н) -контрольная работа по немецкому языку;</t>
  </si>
  <si>
    <t>Период (полугодие, год)</t>
  </si>
  <si>
    <t>год</t>
  </si>
  <si>
    <t>РСИ - региональное сопоставительное исследование</t>
  </si>
  <si>
    <t>КР(А)-контрольная работа по английскому языку</t>
  </si>
  <si>
    <t>ВПР -Всероссийская проверочная работа, НСИКО - национальные сопоставительные исследования качества образования</t>
  </si>
  <si>
    <t>1 класс</t>
  </si>
  <si>
    <t>2026/2027 учебный год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</si>
  <si>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</si>
  <si>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</si>
  <si>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</si>
  <si>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</si>
  <si>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</si>
  <si>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</si>
  <si>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</si>
  <si>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</si>
  <si>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</si>
  <si>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</si>
  <si>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</si>
  <si>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</si>
  <si>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</si>
  <si>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</si>
  <si>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</si>
  <si>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</si>
  <si>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</si>
  <si>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 xml:space="preserve">Оценочные 
процедуры </t>
  </si>
  <si>
    <t>Русский язык</t>
  </si>
  <si>
    <t>Математика</t>
  </si>
  <si>
    <t>Литературное чтение</t>
  </si>
  <si>
    <t>Окружающий мир</t>
  </si>
  <si>
    <t>ИЗО</t>
  </si>
  <si>
    <t>Музыка</t>
  </si>
  <si>
    <t>Технология</t>
  </si>
  <si>
    <t>Физическая культура</t>
  </si>
  <si>
    <t>2 класс</t>
  </si>
  <si>
    <t>Оценочные 
процедуры ОО</t>
  </si>
  <si>
    <t>Иностранный язык (указать какой)</t>
  </si>
  <si>
    <t>3 класс</t>
  </si>
  <si>
    <t>4 класс</t>
  </si>
  <si>
    <t>Основы религиозных культур и светской этики</t>
  </si>
  <si>
    <t>5 класс</t>
  </si>
  <si>
    <t>5а</t>
  </si>
  <si>
    <t>5б</t>
  </si>
  <si>
    <t>Литература</t>
  </si>
  <si>
    <t>Иностранный язык</t>
  </si>
  <si>
    <t>История</t>
  </si>
  <si>
    <t>География</t>
  </si>
  <si>
    <t>ДНК России</t>
  </si>
  <si>
    <t>Биология</t>
  </si>
  <si>
    <t>Труд (технология)</t>
  </si>
  <si>
    <t>6 класс</t>
  </si>
  <si>
    <t>КР</t>
  </si>
  <si>
    <t>7 класс</t>
  </si>
  <si>
    <t>7а</t>
  </si>
  <si>
    <t>7б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</si>
  <si>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</si>
  <si>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</si>
  <si>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</si>
  <si>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</si>
  <si>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</si>
  <si>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</si>
  <si>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Химия</t>
  </si>
  <si>
    <t>Основы безопасности и защиты Родины</t>
  </si>
  <si>
    <t>9 класс</t>
  </si>
  <si>
    <t>9а</t>
  </si>
  <si>
    <t>9б</t>
  </si>
  <si>
    <t>Обществознание</t>
  </si>
  <si>
    <t>ОБЗР</t>
  </si>
  <si>
    <t>10 класс</t>
  </si>
  <si>
    <t>Иностранный язык (немецкий)</t>
  </si>
  <si>
    <t>Алгебра и начала математического анализа</t>
  </si>
  <si>
    <t>Индивидуальный проект</t>
  </si>
  <si>
    <t>11 класс</t>
  </si>
  <si>
    <t>ИС</t>
  </si>
  <si>
    <t>ВПР</t>
  </si>
  <si>
    <t>ВПР(в)</t>
  </si>
  <si>
    <t>ЕГЭ</t>
  </si>
  <si>
    <t>ОГЭ/ГВЭ</t>
  </si>
  <si>
    <t xml:space="preserve">Приложение 1 к приказу №52/2-ОД от 15.09.2026г. </t>
  </si>
  <si>
    <t>Печеркино</t>
  </si>
  <si>
    <t>МБОУ ПМО СО "Печеркинская СОШ"</t>
  </si>
  <si>
    <t>52/2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</si>
</sst>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8">
    <font>
      <sz val="11"/>
      <color theme="1"/>
      <name val="Calibri"/>
      <scheme val="minor"/>
    </font>
    <font>
      <b/>
      <sz val="16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theme="1"/>
      <name val="Noto Sans Symbols"/>
    </font>
    <font>
      <sz val="11"/>
      <color theme="1"/>
      <name val="Calibri"/>
    </font>
    <font>
      <sz val="12"/>
      <color theme="1"/>
      <name val="Times New Roman"/>
    </font>
    <font>
      <b/>
      <sz val="20"/>
      <color theme="1"/>
      <name val="Times New Roman"/>
    </font>
    <font>
      <b/>
      <sz val="12"/>
      <color theme="1"/>
      <name val="Times New Roman"/>
    </font>
    <font>
      <sz val="9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20"/>
      <color theme="1"/>
      <name val="Times New Roman"/>
    </font>
    <font>
      <u/>
      <sz val="10"/>
      <color theme="1"/>
      <name val="Times New Roman"/>
    </font>
    <font>
      <sz val="11"/>
      <name val="Calibri"/>
    </font>
    <font>
      <sz val="7"/>
      <color theme="1"/>
      <name val="Times New Roman"/>
    </font>
    <font>
      <sz val="20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8"/>
      <color theme="1"/>
      <name val="Times New Roman"/>
    </font>
    <font>
      <sz val="11"/>
      <color theme="1"/>
      <name val="Times New Roman"/>
    </font>
    <font>
      <sz val="14"/>
      <color theme="1"/>
      <name val="Symbol"/>
    </font>
    <font>
      <i/>
      <sz val="14"/>
      <color theme="1"/>
      <name val="Times New Roman"/>
    </font>
    <font>
      <sz val="10"/>
      <color theme="1"/>
      <name val="Symbol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DADADA"/>
        <bgColor rgb="FFDADADA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theme="7"/>
        <bgColor theme="7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7"/>
        <bgColor theme="0"/>
      </patternFill>
    </fill>
    <fill>
      <patternFill patternType="solid">
        <fgColor theme="7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shrinkToFit="1"/>
    </xf>
    <xf numFmtId="0" fontId="3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49" fontId="9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10" fillId="0" borderId="0" xfId="0" applyFont="1"/>
    <xf numFmtId="49" fontId="11" fillId="0" borderId="2" xfId="0" applyNumberFormat="1" applyFont="1" applyBorder="1" applyAlignment="1">
      <alignment vertical="center"/>
    </xf>
    <xf numFmtId="0" fontId="12" fillId="0" borderId="0" xfId="0" applyFont="1"/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49" fontId="10" fillId="3" borderId="1" xfId="0" applyNumberFormat="1" applyFont="1" applyFill="1" applyBorder="1" applyAlignment="1">
      <alignment vertical="center"/>
    </xf>
    <xf numFmtId="0" fontId="6" fillId="0" borderId="0" xfId="0" applyFont="1" applyAlignment="1">
      <alignment wrapText="1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49" fontId="11" fillId="0" borderId="1" xfId="0" applyNumberFormat="1" applyFont="1" applyBorder="1" applyAlignment="1">
      <alignment vertical="center"/>
    </xf>
    <xf numFmtId="49" fontId="15" fillId="0" borderId="0" xfId="0" applyNumberFormat="1" applyFont="1" applyAlignment="1">
      <alignment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49" fontId="10" fillId="0" borderId="13" xfId="0" applyNumberFormat="1" applyFont="1" applyBorder="1" applyAlignment="1">
      <alignment horizontal="center" vertical="center" wrapText="1"/>
    </xf>
    <xf numFmtId="14" fontId="10" fillId="0" borderId="0" xfId="0" applyNumberFormat="1" applyFont="1"/>
    <xf numFmtId="164" fontId="6" fillId="0" borderId="1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0" fontId="10" fillId="6" borderId="14" xfId="0" applyFont="1" applyFill="1" applyBorder="1" applyAlignment="1">
      <alignment vertical="center"/>
    </xf>
    <xf numFmtId="0" fontId="10" fillId="0" borderId="7" xfId="0" applyFont="1" applyBorder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4" borderId="15" xfId="0" applyFont="1" applyFill="1" applyBorder="1" applyAlignment="1">
      <alignment vertical="center"/>
    </xf>
    <xf numFmtId="0" fontId="10" fillId="0" borderId="12" xfId="0" applyFont="1" applyBorder="1"/>
    <xf numFmtId="0" fontId="5" fillId="0" borderId="12" xfId="0" applyFont="1" applyBorder="1"/>
    <xf numFmtId="0" fontId="6" fillId="0" borderId="0" xfId="0" applyFont="1" applyAlignment="1">
      <alignment vertical="top" wrapText="1"/>
    </xf>
    <xf numFmtId="0" fontId="10" fillId="3" borderId="15" xfId="0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0" fontId="17" fillId="7" borderId="1" xfId="0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7" fillId="7" borderId="2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7" fillId="7" borderId="21" xfId="0" applyFont="1" applyFill="1" applyBorder="1" applyAlignment="1">
      <alignment vertical="center" wrapText="1"/>
    </xf>
    <xf numFmtId="0" fontId="17" fillId="8" borderId="15" xfId="0" applyFont="1" applyFill="1" applyBorder="1" applyAlignment="1">
      <alignment horizontal="center" vertical="center" wrapText="1"/>
    </xf>
    <xf numFmtId="0" fontId="10" fillId="8" borderId="15" xfId="0" applyFont="1" applyFill="1" applyBorder="1"/>
    <xf numFmtId="0" fontId="17" fillId="0" borderId="5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9" borderId="1" xfId="0" applyFont="1" applyFill="1" applyBorder="1" applyAlignment="1">
      <alignment vertical="center" wrapText="1"/>
    </xf>
    <xf numFmtId="0" fontId="10" fillId="9" borderId="1" xfId="0" applyFont="1" applyFill="1" applyBorder="1"/>
    <xf numFmtId="0" fontId="17" fillId="9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/>
    <xf numFmtId="0" fontId="10" fillId="9" borderId="15" xfId="0" applyFont="1" applyFill="1" applyBorder="1"/>
    <xf numFmtId="0" fontId="17" fillId="0" borderId="1" xfId="0" applyFont="1" applyBorder="1" applyAlignment="1">
      <alignment horizontal="left" vertical="center" wrapText="1"/>
    </xf>
    <xf numFmtId="0" fontId="17" fillId="8" borderId="15" xfId="0" applyFont="1" applyFill="1" applyBorder="1" applyAlignment="1">
      <alignment vertical="center" wrapText="1"/>
    </xf>
    <xf numFmtId="0" fontId="10" fillId="9" borderId="1" xfId="0" applyFont="1" applyFill="1" applyBorder="1" applyAlignment="1">
      <alignment horizontal="left"/>
    </xf>
    <xf numFmtId="0" fontId="17" fillId="7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10" fontId="10" fillId="0" borderId="1" xfId="0" applyNumberFormat="1" applyFont="1" applyBorder="1"/>
    <xf numFmtId="0" fontId="17" fillId="7" borderId="2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9" borderId="1" xfId="0" applyFont="1" applyFill="1" applyBorder="1" applyAlignment="1"/>
    <xf numFmtId="0" fontId="17" fillId="7" borderId="1" xfId="0" applyFont="1" applyFill="1" applyBorder="1" applyAlignment="1">
      <alignment vertical="center" wrapText="1"/>
    </xf>
    <xf numFmtId="0" fontId="20" fillId="7" borderId="1" xfId="0" applyFont="1" applyFill="1" applyBorder="1" applyAlignment="1">
      <alignment horizontal="center" wrapText="1"/>
    </xf>
    <xf numFmtId="0" fontId="10" fillId="0" borderId="5" xfId="0" applyFont="1" applyBorder="1" applyAlignment="1">
      <alignment wrapText="1"/>
    </xf>
    <xf numFmtId="0" fontId="17" fillId="7" borderId="25" xfId="0" applyFont="1" applyFill="1" applyBorder="1" applyAlignment="1">
      <alignment horizontal="center" vertical="center" wrapText="1"/>
    </xf>
    <xf numFmtId="0" fontId="17" fillId="7" borderId="2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7" fillId="3" borderId="1" xfId="0" applyFont="1" applyFill="1" applyBorder="1" applyAlignment="1">
      <alignment horizontal="center" vertical="center" wrapText="1"/>
    </xf>
    <xf numFmtId="0" fontId="17" fillId="7" borderId="25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7" fillId="9" borderId="26" xfId="0" applyFont="1" applyFill="1" applyBorder="1" applyAlignment="1">
      <alignment horizontal="center" vertical="center" wrapText="1"/>
    </xf>
    <xf numFmtId="0" fontId="17" fillId="9" borderId="21" xfId="0" applyFont="1" applyFill="1" applyBorder="1" applyAlignment="1">
      <alignment horizontal="center" vertical="center" wrapText="1"/>
    </xf>
    <xf numFmtId="0" fontId="17" fillId="9" borderId="25" xfId="0" applyFont="1" applyFill="1" applyBorder="1" applyAlignment="1">
      <alignment horizontal="center" vertical="center" wrapText="1"/>
    </xf>
    <xf numFmtId="0" fontId="17" fillId="9" borderId="20" xfId="0" applyFont="1" applyFill="1" applyBorder="1" applyAlignment="1">
      <alignment horizontal="center" vertical="center" wrapText="1"/>
    </xf>
    <xf numFmtId="0" fontId="10" fillId="9" borderId="20" xfId="0" applyFont="1" applyFill="1" applyBorder="1"/>
    <xf numFmtId="0" fontId="10" fillId="9" borderId="27" xfId="0" applyFont="1" applyFill="1" applyBorder="1"/>
    <xf numFmtId="0" fontId="17" fillId="13" borderId="1" xfId="0" applyFont="1" applyFill="1" applyBorder="1" applyAlignment="1">
      <alignment horizontal="center" vertical="center" wrapText="1"/>
    </xf>
    <xf numFmtId="0" fontId="25" fillId="10" borderId="1" xfId="0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25" fillId="13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/>
    </xf>
    <xf numFmtId="0" fontId="26" fillId="12" borderId="1" xfId="0" applyFont="1" applyFill="1" applyBorder="1" applyAlignment="1">
      <alignment horizontal="center" vertical="center"/>
    </xf>
    <xf numFmtId="0" fontId="17" fillId="7" borderId="13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 wrapText="1"/>
    </xf>
    <xf numFmtId="0" fontId="27" fillId="13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0" fontId="10" fillId="13" borderId="1" xfId="0" applyFont="1" applyFill="1" applyBorder="1"/>
    <xf numFmtId="0" fontId="10" fillId="9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/>
    <xf numFmtId="0" fontId="10" fillId="13" borderId="0" xfId="0" applyFont="1" applyFill="1"/>
    <xf numFmtId="0" fontId="0" fillId="13" borderId="27" xfId="0" applyFont="1" applyFill="1" applyBorder="1" applyAlignment="1"/>
    <xf numFmtId="0" fontId="20" fillId="14" borderId="1" xfId="0" applyFont="1" applyFill="1" applyBorder="1" applyAlignment="1">
      <alignment horizontal="center" wrapText="1"/>
    </xf>
    <xf numFmtId="0" fontId="11" fillId="14" borderId="1" xfId="0" applyFont="1" applyFill="1" applyBorder="1" applyAlignment="1">
      <alignment horizontal="center" wrapText="1"/>
    </xf>
    <xf numFmtId="0" fontId="25" fillId="9" borderId="1" xfId="0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vertical="center" wrapText="1"/>
    </xf>
    <xf numFmtId="0" fontId="10" fillId="15" borderId="1" xfId="0" applyFont="1" applyFill="1" applyBorder="1" applyAlignment="1">
      <alignment horizontal="center" vertical="center"/>
    </xf>
    <xf numFmtId="0" fontId="10" fillId="15" borderId="1" xfId="0" applyFont="1" applyFill="1" applyBorder="1"/>
    <xf numFmtId="0" fontId="17" fillId="15" borderId="1" xfId="0" applyFont="1" applyFill="1" applyBorder="1" applyAlignment="1">
      <alignment horizontal="center" vertical="center" wrapText="1"/>
    </xf>
    <xf numFmtId="0" fontId="17" fillId="16" borderId="1" xfId="0" applyFont="1" applyFill="1" applyBorder="1" applyAlignment="1">
      <alignment horizontal="center" vertical="center" wrapText="1"/>
    </xf>
    <xf numFmtId="0" fontId="25" fillId="15" borderId="1" xfId="0" applyFont="1" applyFill="1" applyBorder="1" applyAlignment="1">
      <alignment horizontal="center" vertical="center" wrapText="1"/>
    </xf>
    <xf numFmtId="0" fontId="25" fillId="16" borderId="1" xfId="0" applyFont="1" applyFill="1" applyBorder="1" applyAlignment="1">
      <alignment horizontal="center" vertical="center" wrapText="1"/>
    </xf>
    <xf numFmtId="0" fontId="26" fillId="16" borderId="1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4" fillId="0" borderId="4" xfId="0" applyFont="1" applyBorder="1"/>
    <xf numFmtId="0" fontId="14" fillId="0" borderId="5" xfId="0" applyFont="1" applyBorder="1"/>
    <xf numFmtId="0" fontId="17" fillId="8" borderId="13" xfId="0" applyFont="1" applyFill="1" applyBorder="1" applyAlignment="1">
      <alignment horizontal="center" vertical="center" textRotation="90" wrapText="1"/>
    </xf>
    <xf numFmtId="0" fontId="14" fillId="0" borderId="19" xfId="0" applyFont="1" applyBorder="1"/>
    <xf numFmtId="0" fontId="10" fillId="8" borderId="23" xfId="0" applyFont="1" applyFill="1" applyBorder="1" applyAlignment="1">
      <alignment horizontal="center"/>
    </xf>
    <xf numFmtId="0" fontId="14" fillId="0" borderId="24" xfId="0" applyFont="1" applyBorder="1"/>
    <xf numFmtId="0" fontId="17" fillId="7" borderId="6" xfId="0" applyFont="1" applyFill="1" applyBorder="1" applyAlignment="1">
      <alignment horizontal="center" vertical="center" wrapText="1"/>
    </xf>
    <xf numFmtId="0" fontId="14" fillId="0" borderId="7" xfId="0" applyFont="1" applyBorder="1"/>
    <xf numFmtId="0" fontId="14" fillId="0" borderId="8" xfId="0" applyFont="1" applyBorder="1"/>
    <xf numFmtId="0" fontId="14" fillId="0" borderId="11" xfId="0" applyFont="1" applyBorder="1"/>
    <xf numFmtId="0" fontId="14" fillId="0" borderId="12" xfId="0" applyFont="1" applyBorder="1"/>
    <xf numFmtId="0" fontId="14" fillId="0" borderId="2" xfId="0" applyFont="1" applyBorder="1"/>
    <xf numFmtId="0" fontId="17" fillId="7" borderId="13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textRotation="90" wrapText="1"/>
    </xf>
    <xf numFmtId="0" fontId="14" fillId="0" borderId="22" xfId="0" applyFont="1" applyBorder="1"/>
    <xf numFmtId="0" fontId="14" fillId="0" borderId="20" xfId="0" applyFont="1" applyBorder="1"/>
    <xf numFmtId="0" fontId="10" fillId="0" borderId="13" xfId="0" applyFont="1" applyBorder="1" applyAlignment="1">
      <alignment horizontal="center" textRotation="90" wrapText="1"/>
    </xf>
    <xf numFmtId="0" fontId="9" fillId="0" borderId="13" xfId="0" applyFont="1" applyBorder="1" applyAlignment="1">
      <alignment horizontal="center" textRotation="90" wrapText="1"/>
    </xf>
    <xf numFmtId="0" fontId="17" fillId="7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textRotation="90" wrapText="1"/>
    </xf>
    <xf numFmtId="49" fontId="10" fillId="4" borderId="3" xfId="0" applyNumberFormat="1" applyFont="1" applyFill="1" applyBorder="1" applyAlignment="1">
      <alignment horizontal="center" vertical="center"/>
    </xf>
    <xf numFmtId="49" fontId="10" fillId="5" borderId="3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top" wrapText="1"/>
    </xf>
    <xf numFmtId="0" fontId="14" fillId="0" borderId="9" xfId="0" applyFont="1" applyBorder="1"/>
    <xf numFmtId="0" fontId="0" fillId="0" borderId="0" xfId="0" applyFont="1" applyAlignment="1"/>
    <xf numFmtId="0" fontId="14" fillId="0" borderId="10" xfId="0" applyFont="1" applyBorder="1"/>
    <xf numFmtId="49" fontId="10" fillId="2" borderId="6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top" wrapText="1"/>
    </xf>
    <xf numFmtId="49" fontId="15" fillId="0" borderId="6" xfId="0" applyNumberFormat="1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vertical="center" wrapText="1"/>
    </xf>
    <xf numFmtId="0" fontId="14" fillId="0" borderId="17" xfId="0" applyFont="1" applyBorder="1"/>
    <xf numFmtId="0" fontId="14" fillId="0" borderId="18" xfId="0" applyFont="1" applyBorder="1"/>
    <xf numFmtId="49" fontId="6" fillId="0" borderId="0" xfId="0" applyNumberFormat="1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11" borderId="1" xfId="0" applyFont="1" applyFill="1" applyBorder="1" applyAlignment="1">
      <alignment vertical="center" wrapText="1"/>
    </xf>
    <xf numFmtId="0" fontId="10" fillId="10" borderId="1" xfId="0" applyFont="1" applyFill="1" applyBorder="1"/>
    <xf numFmtId="0" fontId="17" fillId="10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vertical="center" wrapText="1"/>
    </xf>
    <xf numFmtId="0" fontId="17" fillId="11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/>
  <cols>
    <col min="1" max="1" width="136.140625" customWidth="1"/>
    <col min="2" max="26" width="8.7109375" customWidth="1"/>
  </cols>
  <sheetData>
    <row r="1" spans="1:26" ht="20.25">
      <c r="A1" s="1" t="s">
        <v>0</v>
      </c>
    </row>
    <row r="2" spans="1:26" ht="18.75">
      <c r="A2" s="2"/>
    </row>
    <row r="3" spans="1:26" ht="138.75" customHeight="1">
      <c r="A3" s="3" t="s">
        <v>1</v>
      </c>
    </row>
    <row r="4" spans="1:26" ht="18.75">
      <c r="A4" s="3" t="s">
        <v>2</v>
      </c>
    </row>
    <row r="5" spans="1:26" ht="31.5" customHeight="1">
      <c r="A5" s="3" t="s">
        <v>3</v>
      </c>
    </row>
    <row r="6" spans="1:26" ht="28.5" customHeight="1">
      <c r="A6" s="4" t="s">
        <v>4</v>
      </c>
    </row>
    <row r="7" spans="1:26" ht="19.5" customHeight="1">
      <c r="A7" s="4" t="s">
        <v>5</v>
      </c>
    </row>
    <row r="8" spans="1:26" ht="26.25" customHeight="1">
      <c r="A8" s="5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5.5" customHeight="1">
      <c r="A9" s="5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9" customHeight="1">
      <c r="A10" s="5" t="s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6.75" customHeight="1">
      <c r="A11" s="5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8.75">
      <c r="A12" s="5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8.75">
      <c r="A13" s="7" t="s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8.75">
      <c r="A14" s="5" t="s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8.75">
      <c r="A15" s="5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8.75">
      <c r="A16" s="5" t="s">
        <v>14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8.75">
      <c r="A17" s="5" t="s">
        <v>15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8.75">
      <c r="A18" s="5" t="s">
        <v>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8.75">
      <c r="A19" s="7" t="s">
        <v>18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8.75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7" t="s">
        <v>24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7" t="s">
        <v>25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7" t="s">
        <v>27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7" t="s">
        <v>28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7" t="s">
        <v>30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873"/>
  <sheetViews>
    <sheetView tabSelected="1" topLeftCell="A118" workbookViewId="0">
      <selection activeCell="AG197" sqref="AG197"/>
    </sheetView>
  </sheetViews>
  <sheetFormatPr defaultColWidth="14.42578125" defaultRowHeight="15" customHeight="1"/>
  <cols>
    <col min="1" max="1" width="11.5703125" customWidth="1"/>
    <col min="2" max="2" width="16.28515625" customWidth="1"/>
    <col min="3" max="3" width="10.28515625" customWidth="1"/>
    <col min="4" max="4" width="9.42578125" customWidth="1"/>
    <col min="5" max="5" width="7.85546875" customWidth="1"/>
    <col min="6" max="6" width="6" customWidth="1"/>
    <col min="7" max="7" width="6.7109375" customWidth="1"/>
    <col min="8" max="9" width="4.28515625" customWidth="1"/>
    <col min="10" max="10" width="5.5703125" customWidth="1"/>
    <col min="11" max="11" width="4.28515625" customWidth="1"/>
    <col min="12" max="12" width="6" customWidth="1"/>
    <col min="13" max="13" width="6.28515625" customWidth="1"/>
    <col min="14" max="14" width="4.28515625" customWidth="1"/>
    <col min="15" max="15" width="6.140625" customWidth="1"/>
    <col min="16" max="17" width="4.28515625" customWidth="1"/>
    <col min="18" max="18" width="5.28515625" customWidth="1"/>
    <col min="19" max="19" width="4.28515625" customWidth="1"/>
    <col min="20" max="20" width="5.42578125" customWidth="1"/>
    <col min="21" max="24" width="4.28515625" customWidth="1"/>
    <col min="25" max="25" width="5.28515625" customWidth="1"/>
    <col min="26" max="30" width="4.28515625" customWidth="1"/>
    <col min="31" max="32" width="6.42578125" customWidth="1"/>
    <col min="33" max="35" width="4.28515625" customWidth="1"/>
    <col min="36" max="36" width="6.42578125" customWidth="1"/>
    <col min="37" max="37" width="6.85546875" customWidth="1"/>
    <col min="38" max="38" width="5.5703125" customWidth="1"/>
    <col min="39" max="41" width="4.28515625" customWidth="1"/>
    <col min="42" max="42" width="5.42578125" customWidth="1"/>
    <col min="43" max="43" width="6.7109375" customWidth="1"/>
    <col min="44" max="44" width="6" customWidth="1"/>
    <col min="45" max="45" width="7.42578125" customWidth="1"/>
    <col min="46" max="46" width="13" customWidth="1"/>
    <col min="47" max="49" width="9.140625" customWidth="1"/>
  </cols>
  <sheetData>
    <row r="1" spans="1:49" ht="63" customHeight="1">
      <c r="A1" s="8" t="s">
        <v>123</v>
      </c>
      <c r="B1" s="8"/>
      <c r="C1" s="8"/>
      <c r="D1" s="8"/>
      <c r="E1" s="8"/>
      <c r="F1" s="8"/>
      <c r="G1" s="8"/>
      <c r="H1" s="8"/>
      <c r="I1" s="9"/>
      <c r="J1" s="9"/>
      <c r="K1" s="9"/>
      <c r="L1" s="10" t="s">
        <v>17</v>
      </c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1"/>
      <c r="AD1" s="11"/>
      <c r="AE1" s="9"/>
      <c r="AF1" s="9"/>
      <c r="AG1" s="9"/>
      <c r="AH1" s="9"/>
      <c r="AI1" s="9"/>
      <c r="AJ1" s="9"/>
      <c r="AK1" s="9"/>
      <c r="AL1" s="11"/>
      <c r="AM1" s="11"/>
      <c r="AN1" s="11"/>
      <c r="AO1" s="11"/>
      <c r="AP1" s="11"/>
      <c r="AQ1" s="11"/>
      <c r="AR1" s="11"/>
      <c r="AS1" s="11"/>
      <c r="AT1" s="9"/>
      <c r="AU1" s="9"/>
      <c r="AV1" s="9"/>
      <c r="AW1" s="9"/>
    </row>
    <row r="2" spans="1:49" ht="21.75" customHeight="1">
      <c r="A2" s="12" t="s">
        <v>20</v>
      </c>
      <c r="B2" s="13" t="s">
        <v>124</v>
      </c>
      <c r="C2" s="14"/>
      <c r="D2" s="15"/>
      <c r="E2" s="16"/>
      <c r="F2" s="8"/>
      <c r="G2" s="17" t="s">
        <v>21</v>
      </c>
      <c r="H2" s="8"/>
      <c r="I2" s="18"/>
      <c r="J2" s="18"/>
      <c r="K2" s="18"/>
      <c r="L2" s="16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6"/>
      <c r="AJ2" s="16"/>
      <c r="AK2" s="16"/>
      <c r="AL2" s="19"/>
      <c r="AM2" s="19"/>
      <c r="AN2" s="19"/>
      <c r="AO2" s="20"/>
      <c r="AP2" s="20"/>
      <c r="AQ2" s="20"/>
      <c r="AR2" s="20"/>
      <c r="AS2" s="20"/>
      <c r="AT2" s="16"/>
      <c r="AU2" s="16"/>
      <c r="AV2" s="16"/>
      <c r="AW2" s="16"/>
    </row>
    <row r="3" spans="1:49" ht="40.5" customHeight="1">
      <c r="A3" s="12" t="s">
        <v>23</v>
      </c>
      <c r="B3" s="21" t="s">
        <v>125</v>
      </c>
      <c r="C3" s="16"/>
      <c r="D3" s="15"/>
      <c r="E3" s="22"/>
      <c r="F3" s="22"/>
      <c r="G3" s="146" t="s">
        <v>26</v>
      </c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3"/>
      <c r="X3" s="147" t="s">
        <v>29</v>
      </c>
      <c r="Y3" s="122"/>
      <c r="Z3" s="122"/>
      <c r="AA3" s="122"/>
      <c r="AB3" s="123"/>
      <c r="AC3" s="148" t="s">
        <v>31</v>
      </c>
      <c r="AD3" s="129"/>
      <c r="AE3" s="129"/>
      <c r="AF3" s="129"/>
      <c r="AG3" s="129"/>
      <c r="AH3" s="129"/>
      <c r="AI3" s="129"/>
      <c r="AJ3" s="129"/>
      <c r="AK3" s="129"/>
      <c r="AL3" s="129"/>
      <c r="AM3" s="130"/>
      <c r="AN3" s="152" t="s">
        <v>32</v>
      </c>
      <c r="AO3" s="130"/>
      <c r="AP3" s="23" t="s">
        <v>33</v>
      </c>
      <c r="AQ3" s="23"/>
      <c r="AR3" s="24"/>
      <c r="AS3" s="16"/>
      <c r="AT3" s="16"/>
      <c r="AU3" s="25"/>
      <c r="AV3" s="16"/>
      <c r="AW3" s="16"/>
    </row>
    <row r="4" spans="1:49" ht="22.5" customHeight="1">
      <c r="A4" s="16"/>
      <c r="B4" s="159" t="s">
        <v>34</v>
      </c>
      <c r="C4" s="150"/>
      <c r="D4" s="16"/>
      <c r="E4" s="16"/>
      <c r="F4" s="26"/>
      <c r="G4" s="27" t="s">
        <v>35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153" t="s">
        <v>36</v>
      </c>
      <c r="Y4" s="129"/>
      <c r="Z4" s="129"/>
      <c r="AA4" s="129"/>
      <c r="AB4" s="130"/>
      <c r="AC4" s="149"/>
      <c r="AD4" s="150"/>
      <c r="AE4" s="150"/>
      <c r="AF4" s="150"/>
      <c r="AG4" s="150"/>
      <c r="AH4" s="150"/>
      <c r="AI4" s="150"/>
      <c r="AJ4" s="150"/>
      <c r="AK4" s="150"/>
      <c r="AL4" s="150"/>
      <c r="AM4" s="151"/>
      <c r="AN4" s="149"/>
      <c r="AO4" s="151"/>
      <c r="AP4" s="143" t="s">
        <v>37</v>
      </c>
      <c r="AQ4" s="123"/>
      <c r="AR4" s="16"/>
      <c r="AS4" s="16"/>
      <c r="AT4" s="16"/>
      <c r="AU4" s="25"/>
      <c r="AV4" s="16"/>
      <c r="AW4" s="16"/>
    </row>
    <row r="5" spans="1:49" ht="42.75" customHeight="1">
      <c r="A5" s="29" t="s">
        <v>38</v>
      </c>
      <c r="B5" s="13" t="s">
        <v>126</v>
      </c>
      <c r="C5" s="30" t="s">
        <v>39</v>
      </c>
      <c r="D5" s="31"/>
      <c r="E5" s="16"/>
      <c r="F5" s="26"/>
      <c r="G5" s="154" t="s">
        <v>40</v>
      </c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30"/>
      <c r="X5" s="131"/>
      <c r="Y5" s="132"/>
      <c r="Z5" s="132"/>
      <c r="AA5" s="132"/>
      <c r="AB5" s="133"/>
      <c r="AC5" s="131"/>
      <c r="AD5" s="132"/>
      <c r="AE5" s="132"/>
      <c r="AF5" s="132"/>
      <c r="AG5" s="132"/>
      <c r="AH5" s="132"/>
      <c r="AI5" s="132"/>
      <c r="AJ5" s="132"/>
      <c r="AK5" s="132"/>
      <c r="AL5" s="132"/>
      <c r="AM5" s="133"/>
      <c r="AN5" s="131"/>
      <c r="AO5" s="133"/>
      <c r="AP5" s="144" t="s">
        <v>23</v>
      </c>
      <c r="AQ5" s="123"/>
      <c r="AR5" s="16"/>
      <c r="AS5" s="16"/>
      <c r="AT5" s="16"/>
      <c r="AU5" s="25"/>
      <c r="AV5" s="16"/>
      <c r="AW5" s="16"/>
    </row>
    <row r="6" spans="1:49" ht="35.25" customHeight="1">
      <c r="A6" s="32" t="s">
        <v>41</v>
      </c>
      <c r="B6" s="33">
        <v>46280</v>
      </c>
      <c r="C6" s="30" t="s">
        <v>42</v>
      </c>
      <c r="D6" s="34"/>
      <c r="E6" s="35"/>
      <c r="F6" s="26"/>
      <c r="G6" s="149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1"/>
      <c r="X6" s="155" t="s">
        <v>43</v>
      </c>
      <c r="Y6" s="129"/>
      <c r="Z6" s="129"/>
      <c r="AA6" s="129"/>
      <c r="AB6" s="129"/>
      <c r="AC6" s="36" t="s">
        <v>44</v>
      </c>
      <c r="AD6" s="37"/>
      <c r="AE6" s="37"/>
      <c r="AF6" s="37"/>
      <c r="AG6" s="37"/>
      <c r="AH6" s="19"/>
      <c r="AI6" s="16"/>
      <c r="AJ6" s="16"/>
      <c r="AK6" s="16"/>
      <c r="AL6" s="16"/>
      <c r="AM6" s="16"/>
      <c r="AN6" s="16"/>
      <c r="AO6" s="16"/>
      <c r="AP6" s="16"/>
      <c r="AQ6" s="16"/>
      <c r="AR6" s="16" t="s">
        <v>45</v>
      </c>
      <c r="AS6" s="16"/>
      <c r="AT6" s="16"/>
      <c r="AU6" s="16"/>
      <c r="AV6" s="16"/>
      <c r="AW6" s="38"/>
    </row>
    <row r="7" spans="1:49" ht="26.25" customHeight="1">
      <c r="A7" s="160" t="s">
        <v>46</v>
      </c>
      <c r="B7" s="123"/>
      <c r="C7" s="161" t="s">
        <v>47</v>
      </c>
      <c r="D7" s="123"/>
      <c r="E7" s="16"/>
      <c r="F7" s="26"/>
      <c r="G7" s="131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3"/>
      <c r="X7" s="16"/>
      <c r="Y7" s="39"/>
      <c r="Z7" s="16"/>
      <c r="AA7" s="16"/>
      <c r="AB7" s="39"/>
      <c r="AC7" s="40" t="s">
        <v>48</v>
      </c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38"/>
      <c r="AQ7" s="38"/>
      <c r="AR7" s="16" t="s">
        <v>49</v>
      </c>
      <c r="AS7" s="16"/>
      <c r="AT7" s="16"/>
      <c r="AU7" s="16"/>
      <c r="AV7" s="16"/>
      <c r="AW7" s="16"/>
    </row>
    <row r="8" spans="1:49" ht="22.5" customHeight="1">
      <c r="A8" s="41"/>
      <c r="B8" s="41"/>
      <c r="C8" s="41"/>
      <c r="D8" s="42"/>
      <c r="E8" s="42"/>
      <c r="F8" s="42"/>
      <c r="G8" s="42"/>
      <c r="H8" s="42"/>
      <c r="I8" s="41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41"/>
      <c r="Y8" s="16"/>
      <c r="Z8" s="43"/>
      <c r="AA8" s="43"/>
      <c r="AB8" s="43"/>
      <c r="AC8" s="44" t="s">
        <v>50</v>
      </c>
      <c r="AD8" s="38"/>
      <c r="AE8" s="38"/>
      <c r="AF8" s="38"/>
      <c r="AG8" s="38"/>
      <c r="AH8" s="38"/>
      <c r="AI8" s="38"/>
      <c r="AJ8" s="38"/>
      <c r="AK8" s="19"/>
      <c r="AL8" s="45"/>
      <c r="AM8" s="38"/>
      <c r="AN8" s="38"/>
      <c r="AO8" s="38"/>
      <c r="AP8" s="38"/>
      <c r="AQ8" s="38"/>
      <c r="AR8" s="38"/>
      <c r="AS8" s="19"/>
      <c r="AT8" s="16"/>
      <c r="AU8" s="16"/>
      <c r="AV8" s="16"/>
      <c r="AW8" s="16"/>
    </row>
    <row r="9" spans="1:49" ht="120.75" customHeight="1">
      <c r="A9" s="162" t="s">
        <v>51</v>
      </c>
      <c r="B9" s="132"/>
      <c r="C9" s="132"/>
      <c r="D9" s="133"/>
      <c r="E9" s="156" t="s">
        <v>52</v>
      </c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  <c r="Z9" s="157"/>
      <c r="AA9" s="157"/>
      <c r="AB9" s="157"/>
      <c r="AC9" s="157"/>
      <c r="AD9" s="157"/>
      <c r="AE9" s="157"/>
      <c r="AF9" s="157"/>
      <c r="AG9" s="157"/>
      <c r="AH9" s="157"/>
      <c r="AI9" s="157"/>
      <c r="AJ9" s="157"/>
      <c r="AK9" s="157"/>
      <c r="AL9" s="157"/>
      <c r="AM9" s="157"/>
      <c r="AN9" s="157"/>
      <c r="AO9" s="157"/>
      <c r="AP9" s="158"/>
      <c r="AQ9" s="142" t="s">
        <v>53</v>
      </c>
      <c r="AR9" s="142" t="s">
        <v>54</v>
      </c>
      <c r="AS9" s="145" t="s">
        <v>55</v>
      </c>
      <c r="AT9" s="39"/>
      <c r="AU9" s="39"/>
      <c r="AV9" s="39"/>
      <c r="AW9" s="39"/>
    </row>
    <row r="10" spans="1:49" ht="21.75" customHeight="1">
      <c r="A10" s="128" t="s">
        <v>56</v>
      </c>
      <c r="B10" s="130"/>
      <c r="C10" s="134" t="s">
        <v>57</v>
      </c>
      <c r="D10" s="46" t="s">
        <v>58</v>
      </c>
      <c r="E10" s="140" t="s">
        <v>59</v>
      </c>
      <c r="F10" s="122"/>
      <c r="G10" s="122"/>
      <c r="H10" s="123"/>
      <c r="I10" s="140" t="s">
        <v>60</v>
      </c>
      <c r="J10" s="122"/>
      <c r="K10" s="122"/>
      <c r="L10" s="123"/>
      <c r="M10" s="140" t="s">
        <v>61</v>
      </c>
      <c r="N10" s="122"/>
      <c r="O10" s="122"/>
      <c r="P10" s="123"/>
      <c r="Q10" s="140" t="s">
        <v>62</v>
      </c>
      <c r="R10" s="122"/>
      <c r="S10" s="122"/>
      <c r="T10" s="123"/>
      <c r="U10" s="140" t="s">
        <v>63</v>
      </c>
      <c r="V10" s="122"/>
      <c r="W10" s="123"/>
      <c r="X10" s="140" t="s">
        <v>64</v>
      </c>
      <c r="Y10" s="122"/>
      <c r="Z10" s="122"/>
      <c r="AA10" s="123"/>
      <c r="AB10" s="140" t="s">
        <v>65</v>
      </c>
      <c r="AC10" s="122"/>
      <c r="AD10" s="123"/>
      <c r="AE10" s="140" t="s">
        <v>66</v>
      </c>
      <c r="AF10" s="122"/>
      <c r="AG10" s="122"/>
      <c r="AH10" s="122"/>
      <c r="AI10" s="123"/>
      <c r="AJ10" s="140" t="s">
        <v>67</v>
      </c>
      <c r="AK10" s="122"/>
      <c r="AL10" s="123"/>
      <c r="AM10" s="140" t="s">
        <v>68</v>
      </c>
      <c r="AN10" s="122"/>
      <c r="AO10" s="122"/>
      <c r="AP10" s="123"/>
      <c r="AQ10" s="125"/>
      <c r="AR10" s="125"/>
      <c r="AS10" s="125"/>
      <c r="AT10" s="39"/>
      <c r="AU10" s="39"/>
      <c r="AV10" s="39"/>
      <c r="AW10" s="39"/>
    </row>
    <row r="11" spans="1:49" ht="11.25" customHeight="1">
      <c r="A11" s="131"/>
      <c r="B11" s="133"/>
      <c r="C11" s="137"/>
      <c r="D11" s="46" t="s">
        <v>69</v>
      </c>
      <c r="E11" s="47">
        <v>1</v>
      </c>
      <c r="F11" s="47">
        <v>2</v>
      </c>
      <c r="G11" s="47">
        <v>3</v>
      </c>
      <c r="H11" s="47">
        <v>4</v>
      </c>
      <c r="I11" s="47">
        <v>5</v>
      </c>
      <c r="J11" s="47">
        <v>6</v>
      </c>
      <c r="K11" s="47">
        <v>7</v>
      </c>
      <c r="L11" s="47">
        <v>8</v>
      </c>
      <c r="M11" s="47">
        <v>9</v>
      </c>
      <c r="N11" s="47">
        <v>10</v>
      </c>
      <c r="O11" s="47">
        <v>11</v>
      </c>
      <c r="P11" s="47">
        <v>12</v>
      </c>
      <c r="Q11" s="47">
        <v>13</v>
      </c>
      <c r="R11" s="47">
        <v>14</v>
      </c>
      <c r="S11" s="47">
        <v>15</v>
      </c>
      <c r="T11" s="47">
        <v>16</v>
      </c>
      <c r="U11" s="47">
        <v>17</v>
      </c>
      <c r="V11" s="47">
        <v>18</v>
      </c>
      <c r="W11" s="47">
        <v>19</v>
      </c>
      <c r="X11" s="47">
        <v>20</v>
      </c>
      <c r="Y11" s="47">
        <v>21</v>
      </c>
      <c r="Z11" s="47">
        <v>22</v>
      </c>
      <c r="AA11" s="47">
        <v>23</v>
      </c>
      <c r="AB11" s="47">
        <v>24</v>
      </c>
      <c r="AC11" s="47">
        <v>25</v>
      </c>
      <c r="AD11" s="47">
        <v>26</v>
      </c>
      <c r="AE11" s="47">
        <v>27</v>
      </c>
      <c r="AF11" s="47">
        <v>28</v>
      </c>
      <c r="AG11" s="47">
        <v>29</v>
      </c>
      <c r="AH11" s="47">
        <v>30</v>
      </c>
      <c r="AI11" s="47">
        <v>31</v>
      </c>
      <c r="AJ11" s="47">
        <v>32</v>
      </c>
      <c r="AK11" s="47">
        <v>33</v>
      </c>
      <c r="AL11" s="47">
        <v>34</v>
      </c>
      <c r="AM11" s="47">
        <v>35</v>
      </c>
      <c r="AN11" s="47">
        <v>36</v>
      </c>
      <c r="AO11" s="47">
        <v>37</v>
      </c>
      <c r="AP11" s="47">
        <v>38</v>
      </c>
      <c r="AQ11" s="137"/>
      <c r="AR11" s="137"/>
      <c r="AS11" s="137"/>
      <c r="AT11" s="48"/>
      <c r="AU11" s="48"/>
      <c r="AV11" s="48"/>
      <c r="AW11" s="48"/>
    </row>
    <row r="12" spans="1:49" ht="11.25" customHeight="1">
      <c r="A12" s="124" t="s">
        <v>70</v>
      </c>
      <c r="B12" s="99" t="s">
        <v>71</v>
      </c>
      <c r="C12" s="49">
        <v>1</v>
      </c>
      <c r="D12" s="50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51">
        <f t="shared" ref="AQ12:AQ19" si="0">COUNTA(E12:AP12)</f>
        <v>0</v>
      </c>
      <c r="AR12" s="31">
        <f>33*5</f>
        <v>165</v>
      </c>
      <c r="AS12" s="52">
        <f t="shared" ref="AS12:AS19" si="1">AQ12/AR12</f>
        <v>0</v>
      </c>
      <c r="AT12" s="48"/>
      <c r="AU12" s="48"/>
      <c r="AV12" s="48"/>
      <c r="AW12" s="48"/>
    </row>
    <row r="13" spans="1:49" ht="12.75" customHeight="1">
      <c r="A13" s="125"/>
      <c r="B13" s="99" t="s">
        <v>72</v>
      </c>
      <c r="C13" s="49">
        <v>1</v>
      </c>
      <c r="D13" s="55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4"/>
      <c r="AN13" s="54"/>
      <c r="AO13" s="54"/>
      <c r="AP13" s="54"/>
      <c r="AQ13" s="51">
        <f t="shared" si="0"/>
        <v>0</v>
      </c>
      <c r="AR13" s="31">
        <f>33*4</f>
        <v>132</v>
      </c>
      <c r="AS13" s="52">
        <f t="shared" si="1"/>
        <v>0</v>
      </c>
      <c r="AT13" s="16"/>
      <c r="AU13" s="16"/>
      <c r="AV13" s="16"/>
      <c r="AW13" s="16"/>
    </row>
    <row r="14" spans="1:49" ht="12.75" customHeight="1">
      <c r="A14" s="125"/>
      <c r="B14" s="99" t="s">
        <v>73</v>
      </c>
      <c r="C14" s="49">
        <v>1</v>
      </c>
      <c r="D14" s="55"/>
      <c r="E14" s="53"/>
      <c r="F14" s="53"/>
      <c r="G14" s="16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4"/>
      <c r="AN14" s="54"/>
      <c r="AO14" s="54"/>
      <c r="AP14" s="54"/>
      <c r="AQ14" s="51">
        <f t="shared" si="0"/>
        <v>0</v>
      </c>
      <c r="AR14" s="31">
        <f>33*4</f>
        <v>132</v>
      </c>
      <c r="AS14" s="52">
        <f t="shared" si="1"/>
        <v>0</v>
      </c>
      <c r="AT14" s="16"/>
      <c r="AU14" s="16"/>
      <c r="AV14" s="16"/>
      <c r="AW14" s="16"/>
    </row>
    <row r="15" spans="1:49" ht="12.75" customHeight="1">
      <c r="A15" s="125"/>
      <c r="B15" s="99" t="s">
        <v>74</v>
      </c>
      <c r="C15" s="49">
        <v>1</v>
      </c>
      <c r="D15" s="55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4"/>
      <c r="AN15" s="54"/>
      <c r="AO15" s="54"/>
      <c r="AP15" s="54"/>
      <c r="AQ15" s="51">
        <f t="shared" si="0"/>
        <v>0</v>
      </c>
      <c r="AR15" s="31">
        <f>33*2</f>
        <v>66</v>
      </c>
      <c r="AS15" s="52">
        <f t="shared" si="1"/>
        <v>0</v>
      </c>
      <c r="AT15" s="16"/>
      <c r="AU15" s="16"/>
      <c r="AV15" s="16"/>
      <c r="AW15" s="16"/>
    </row>
    <row r="16" spans="1:49" ht="12.75" customHeight="1">
      <c r="A16" s="125"/>
      <c r="B16" s="99" t="s">
        <v>75</v>
      </c>
      <c r="C16" s="49">
        <v>1</v>
      </c>
      <c r="D16" s="55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4"/>
      <c r="AN16" s="54"/>
      <c r="AO16" s="54"/>
      <c r="AP16" s="54"/>
      <c r="AQ16" s="51">
        <f t="shared" si="0"/>
        <v>0</v>
      </c>
      <c r="AR16" s="31">
        <f t="shared" ref="AR16:AR18" si="2">33*1</f>
        <v>33</v>
      </c>
      <c r="AS16" s="52">
        <f t="shared" si="1"/>
        <v>0</v>
      </c>
      <c r="AT16" s="16"/>
      <c r="AU16" s="16"/>
      <c r="AV16" s="16"/>
      <c r="AW16" s="16"/>
    </row>
    <row r="17" spans="1:49" ht="12.75" customHeight="1">
      <c r="A17" s="125"/>
      <c r="B17" s="99" t="s">
        <v>76</v>
      </c>
      <c r="C17" s="49">
        <v>1</v>
      </c>
      <c r="D17" s="55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4"/>
      <c r="AN17" s="54"/>
      <c r="AO17" s="54"/>
      <c r="AP17" s="54"/>
      <c r="AQ17" s="51">
        <f t="shared" si="0"/>
        <v>0</v>
      </c>
      <c r="AR17" s="31">
        <f t="shared" si="2"/>
        <v>33</v>
      </c>
      <c r="AS17" s="52">
        <f t="shared" si="1"/>
        <v>0</v>
      </c>
      <c r="AT17" s="16"/>
      <c r="AU17" s="16"/>
      <c r="AV17" s="16"/>
      <c r="AW17" s="16"/>
    </row>
    <row r="18" spans="1:49" ht="12.75" customHeight="1">
      <c r="A18" s="125"/>
      <c r="B18" s="99" t="s">
        <v>77</v>
      </c>
      <c r="C18" s="49">
        <v>1</v>
      </c>
      <c r="D18" s="55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4"/>
      <c r="AN18" s="54"/>
      <c r="AO18" s="54"/>
      <c r="AP18" s="54"/>
      <c r="AQ18" s="51">
        <f t="shared" si="0"/>
        <v>0</v>
      </c>
      <c r="AR18" s="31">
        <f t="shared" si="2"/>
        <v>33</v>
      </c>
      <c r="AS18" s="52">
        <f t="shared" si="1"/>
        <v>0</v>
      </c>
      <c r="AT18" s="16"/>
      <c r="AU18" s="16"/>
      <c r="AV18" s="16"/>
      <c r="AW18" s="16"/>
    </row>
    <row r="19" spans="1:49" ht="12.75" customHeight="1">
      <c r="A19" s="125"/>
      <c r="B19" s="99" t="s">
        <v>78</v>
      </c>
      <c r="C19" s="49">
        <v>1</v>
      </c>
      <c r="D19" s="55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4"/>
      <c r="AN19" s="54"/>
      <c r="AO19" s="54"/>
      <c r="AP19" s="54"/>
      <c r="AQ19" s="51">
        <f t="shared" si="0"/>
        <v>0</v>
      </c>
      <c r="AR19" s="31">
        <f>33*3</f>
        <v>99</v>
      </c>
      <c r="AS19" s="52">
        <f t="shared" si="1"/>
        <v>0</v>
      </c>
      <c r="AT19" s="16"/>
      <c r="AU19" s="16"/>
      <c r="AV19" s="16"/>
      <c r="AW19" s="16"/>
    </row>
    <row r="20" spans="1:49" ht="27" customHeight="1">
      <c r="A20" s="126"/>
      <c r="B20" s="122"/>
      <c r="C20" s="122"/>
      <c r="D20" s="127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7"/>
      <c r="AN20" s="57"/>
      <c r="AO20" s="57"/>
      <c r="AP20" s="57"/>
      <c r="AQ20" s="57"/>
      <c r="AR20" s="57"/>
      <c r="AS20" s="57"/>
      <c r="AT20" s="16"/>
      <c r="AU20" s="16"/>
      <c r="AV20" s="16"/>
      <c r="AW20" s="16"/>
    </row>
    <row r="21" spans="1:49" ht="111.75" customHeight="1">
      <c r="A21" s="162" t="s">
        <v>79</v>
      </c>
      <c r="B21" s="132"/>
      <c r="C21" s="132"/>
      <c r="D21" s="133"/>
      <c r="E21" s="163" t="s">
        <v>52</v>
      </c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3"/>
      <c r="AQ21" s="142" t="s">
        <v>53</v>
      </c>
      <c r="AR21" s="142" t="s">
        <v>54</v>
      </c>
      <c r="AS21" s="145" t="s">
        <v>55</v>
      </c>
      <c r="AT21" s="39"/>
      <c r="AU21" s="39"/>
      <c r="AV21" s="39"/>
      <c r="AW21" s="39"/>
    </row>
    <row r="22" spans="1:49" ht="21.75" customHeight="1">
      <c r="A22" s="128" t="s">
        <v>56</v>
      </c>
      <c r="B22" s="130"/>
      <c r="C22" s="134" t="s">
        <v>57</v>
      </c>
      <c r="D22" s="46" t="s">
        <v>58</v>
      </c>
      <c r="E22" s="140" t="s">
        <v>59</v>
      </c>
      <c r="F22" s="122"/>
      <c r="G22" s="122"/>
      <c r="H22" s="123"/>
      <c r="I22" s="140" t="s">
        <v>60</v>
      </c>
      <c r="J22" s="122"/>
      <c r="K22" s="122"/>
      <c r="L22" s="123"/>
      <c r="M22" s="140" t="s">
        <v>61</v>
      </c>
      <c r="N22" s="122"/>
      <c r="O22" s="122"/>
      <c r="P22" s="123"/>
      <c r="Q22" s="140" t="s">
        <v>62</v>
      </c>
      <c r="R22" s="122"/>
      <c r="S22" s="122"/>
      <c r="T22" s="123"/>
      <c r="U22" s="140" t="s">
        <v>63</v>
      </c>
      <c r="V22" s="122"/>
      <c r="W22" s="123"/>
      <c r="X22" s="140" t="s">
        <v>64</v>
      </c>
      <c r="Y22" s="122"/>
      <c r="Z22" s="122"/>
      <c r="AA22" s="123"/>
      <c r="AB22" s="140" t="s">
        <v>65</v>
      </c>
      <c r="AC22" s="122"/>
      <c r="AD22" s="123"/>
      <c r="AE22" s="140" t="s">
        <v>66</v>
      </c>
      <c r="AF22" s="122"/>
      <c r="AG22" s="122"/>
      <c r="AH22" s="122"/>
      <c r="AI22" s="123"/>
      <c r="AJ22" s="140" t="s">
        <v>67</v>
      </c>
      <c r="AK22" s="122"/>
      <c r="AL22" s="123"/>
      <c r="AM22" s="140" t="s">
        <v>68</v>
      </c>
      <c r="AN22" s="122"/>
      <c r="AO22" s="122"/>
      <c r="AP22" s="123"/>
      <c r="AQ22" s="125"/>
      <c r="AR22" s="125"/>
      <c r="AS22" s="125"/>
      <c r="AT22" s="39"/>
      <c r="AU22" s="39"/>
      <c r="AV22" s="39"/>
      <c r="AW22" s="39"/>
    </row>
    <row r="23" spans="1:49" ht="11.25" customHeight="1">
      <c r="A23" s="131"/>
      <c r="B23" s="133"/>
      <c r="C23" s="137"/>
      <c r="D23" s="46" t="s">
        <v>69</v>
      </c>
      <c r="E23" s="47">
        <v>1</v>
      </c>
      <c r="F23" s="47">
        <v>2</v>
      </c>
      <c r="G23" s="47">
        <v>3</v>
      </c>
      <c r="H23" s="47">
        <v>4</v>
      </c>
      <c r="I23" s="47">
        <v>5</v>
      </c>
      <c r="J23" s="47">
        <v>6</v>
      </c>
      <c r="K23" s="47">
        <v>7</v>
      </c>
      <c r="L23" s="47">
        <v>8</v>
      </c>
      <c r="M23" s="47">
        <v>9</v>
      </c>
      <c r="N23" s="47">
        <v>10</v>
      </c>
      <c r="O23" s="47">
        <v>11</v>
      </c>
      <c r="P23" s="47">
        <v>12</v>
      </c>
      <c r="Q23" s="47">
        <v>13</v>
      </c>
      <c r="R23" s="47">
        <v>14</v>
      </c>
      <c r="S23" s="47">
        <v>15</v>
      </c>
      <c r="T23" s="47">
        <v>16</v>
      </c>
      <c r="U23" s="47">
        <v>17</v>
      </c>
      <c r="V23" s="47">
        <v>18</v>
      </c>
      <c r="W23" s="47">
        <v>19</v>
      </c>
      <c r="X23" s="47">
        <v>20</v>
      </c>
      <c r="Y23" s="47">
        <v>21</v>
      </c>
      <c r="Z23" s="47">
        <v>22</v>
      </c>
      <c r="AA23" s="47">
        <v>23</v>
      </c>
      <c r="AB23" s="47">
        <v>24</v>
      </c>
      <c r="AC23" s="47">
        <v>25</v>
      </c>
      <c r="AD23" s="47">
        <v>26</v>
      </c>
      <c r="AE23" s="47">
        <v>27</v>
      </c>
      <c r="AF23" s="47">
        <v>28</v>
      </c>
      <c r="AG23" s="47">
        <v>29</v>
      </c>
      <c r="AH23" s="47">
        <v>30</v>
      </c>
      <c r="AI23" s="47">
        <v>31</v>
      </c>
      <c r="AJ23" s="47">
        <v>32</v>
      </c>
      <c r="AK23" s="47">
        <v>33</v>
      </c>
      <c r="AL23" s="47">
        <v>34</v>
      </c>
      <c r="AM23" s="47">
        <v>35</v>
      </c>
      <c r="AN23" s="47">
        <v>36</v>
      </c>
      <c r="AO23" s="47">
        <v>37</v>
      </c>
      <c r="AP23" s="47">
        <v>38</v>
      </c>
      <c r="AQ23" s="137"/>
      <c r="AR23" s="137"/>
      <c r="AS23" s="137"/>
      <c r="AT23" s="48"/>
      <c r="AU23" s="48"/>
      <c r="AV23" s="48"/>
      <c r="AW23" s="48"/>
    </row>
    <row r="24" spans="1:49" ht="12.75" customHeight="1">
      <c r="A24" s="124" t="s">
        <v>80</v>
      </c>
      <c r="B24" s="99" t="s">
        <v>71</v>
      </c>
      <c r="C24" s="49">
        <v>2</v>
      </c>
      <c r="D24" s="58"/>
      <c r="E24" s="59"/>
      <c r="F24" s="31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3"/>
      <c r="R24" s="103"/>
      <c r="S24" s="164" t="s">
        <v>96</v>
      </c>
      <c r="T24" s="164" t="s">
        <v>96</v>
      </c>
      <c r="U24" s="103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31"/>
      <c r="AN24" s="31"/>
      <c r="AO24" s="31"/>
      <c r="AP24" s="31"/>
      <c r="AQ24" s="51">
        <f t="shared" ref="AQ24:AQ32" si="3">COUNTA(E24:AP24)</f>
        <v>2</v>
      </c>
      <c r="AR24" s="31">
        <v>204</v>
      </c>
      <c r="AS24" s="52">
        <f t="shared" ref="AS24:AS32" si="4">AQ24/AR24</f>
        <v>9.8039215686274508E-3</v>
      </c>
      <c r="AT24" s="16"/>
      <c r="AU24" s="16"/>
      <c r="AV24" s="16"/>
      <c r="AW24" s="16"/>
    </row>
    <row r="25" spans="1:49" ht="12.75" customHeight="1">
      <c r="A25" s="125"/>
      <c r="B25" s="99" t="s">
        <v>72</v>
      </c>
      <c r="C25" s="49">
        <v>2</v>
      </c>
      <c r="D25" s="58"/>
      <c r="E25" s="60"/>
      <c r="F25" s="165" t="s">
        <v>96</v>
      </c>
      <c r="G25" s="61"/>
      <c r="H25" s="61"/>
      <c r="I25" s="61"/>
      <c r="J25" s="61"/>
      <c r="K25" s="61"/>
      <c r="L25" s="165" t="s">
        <v>96</v>
      </c>
      <c r="M25" s="61"/>
      <c r="N25" s="61"/>
      <c r="O25" s="61"/>
      <c r="P25" s="165" t="s">
        <v>96</v>
      </c>
      <c r="Q25" s="64"/>
      <c r="R25" s="63"/>
      <c r="S25" s="63"/>
      <c r="T25" s="63"/>
      <c r="U25" s="64"/>
      <c r="V25" s="62"/>
      <c r="W25" s="53"/>
      <c r="X25" s="59"/>
      <c r="Y25" s="53"/>
      <c r="Z25" s="53"/>
      <c r="AA25" s="53"/>
      <c r="AB25" s="103"/>
      <c r="AC25" s="53"/>
      <c r="AD25" s="53"/>
      <c r="AE25" s="103"/>
      <c r="AF25" s="103"/>
      <c r="AG25" s="92"/>
      <c r="AH25" s="92"/>
      <c r="AI25" s="92"/>
      <c r="AJ25" s="103"/>
      <c r="AK25" s="92"/>
      <c r="AL25" s="92"/>
      <c r="AM25" s="31"/>
      <c r="AN25" s="31"/>
      <c r="AO25" s="31"/>
      <c r="AP25" s="31"/>
      <c r="AQ25" s="51">
        <f t="shared" si="3"/>
        <v>3</v>
      </c>
      <c r="AR25" s="31">
        <v>136</v>
      </c>
      <c r="AS25" s="52">
        <f t="shared" si="4"/>
        <v>2.2058823529411766E-2</v>
      </c>
      <c r="AT25" s="16"/>
      <c r="AU25" s="16"/>
      <c r="AV25" s="16"/>
      <c r="AW25" s="16"/>
    </row>
    <row r="26" spans="1:49" ht="12.75" customHeight="1">
      <c r="A26" s="125"/>
      <c r="B26" s="99" t="s">
        <v>73</v>
      </c>
      <c r="C26" s="49">
        <v>2</v>
      </c>
      <c r="D26" s="58"/>
      <c r="E26" s="60"/>
      <c r="F26" s="60"/>
      <c r="G26" s="64"/>
      <c r="H26" s="166" t="s">
        <v>96</v>
      </c>
      <c r="I26" s="67"/>
      <c r="J26" s="64"/>
      <c r="K26" s="167" t="s">
        <v>96</v>
      </c>
      <c r="L26" s="64"/>
      <c r="M26" s="64"/>
      <c r="N26" s="64"/>
      <c r="O26" s="64"/>
      <c r="P26" s="64"/>
      <c r="Q26" s="64"/>
      <c r="R26" s="63"/>
      <c r="S26" s="63"/>
      <c r="T26" s="63"/>
      <c r="U26" s="64"/>
      <c r="V26" s="62"/>
      <c r="W26" s="53"/>
      <c r="X26" s="59"/>
      <c r="Y26" s="53"/>
      <c r="Z26" s="53"/>
      <c r="AA26" s="53"/>
      <c r="AB26" s="53"/>
      <c r="AC26" s="53"/>
      <c r="AD26" s="59"/>
      <c r="AE26" s="103"/>
      <c r="AF26" s="103"/>
      <c r="AG26" s="103"/>
      <c r="AH26" s="104"/>
      <c r="AI26" s="104"/>
      <c r="AJ26" s="104"/>
      <c r="AK26" s="92"/>
      <c r="AL26" s="92"/>
      <c r="AM26" s="31"/>
      <c r="AN26" s="31"/>
      <c r="AO26" s="31"/>
      <c r="AP26" s="31"/>
      <c r="AQ26" s="51">
        <f t="shared" si="3"/>
        <v>2</v>
      </c>
      <c r="AR26" s="31">
        <f>34*4</f>
        <v>136</v>
      </c>
      <c r="AS26" s="52">
        <f t="shared" si="4"/>
        <v>1.4705882352941176E-2</v>
      </c>
      <c r="AT26" s="16"/>
      <c r="AU26" s="16"/>
      <c r="AV26" s="16"/>
      <c r="AW26" s="16"/>
    </row>
    <row r="27" spans="1:49" ht="12.75" customHeight="1">
      <c r="A27" s="125"/>
      <c r="B27" s="99" t="s">
        <v>74</v>
      </c>
      <c r="C27" s="49">
        <v>2</v>
      </c>
      <c r="D27" s="58"/>
      <c r="E27" s="60"/>
      <c r="F27" s="62"/>
      <c r="G27" s="63"/>
      <c r="H27" s="63"/>
      <c r="I27" s="63"/>
      <c r="J27" s="63"/>
      <c r="K27" s="63"/>
      <c r="L27" s="63"/>
      <c r="M27" s="64"/>
      <c r="N27" s="63"/>
      <c r="O27" s="63"/>
      <c r="P27" s="63"/>
      <c r="Q27" s="63"/>
      <c r="R27" s="63"/>
      <c r="S27" s="63"/>
      <c r="T27" s="166" t="s">
        <v>96</v>
      </c>
      <c r="U27" s="64"/>
      <c r="V27" s="62"/>
      <c r="W27" s="102"/>
      <c r="X27" s="59"/>
      <c r="Y27" s="53"/>
      <c r="Z27" s="53"/>
      <c r="AA27" s="53"/>
      <c r="AB27" s="53"/>
      <c r="AC27" s="53"/>
      <c r="AD27" s="53"/>
      <c r="AE27" s="103"/>
      <c r="AF27" s="103"/>
      <c r="AG27" s="104"/>
      <c r="AH27" s="104"/>
      <c r="AI27" s="104"/>
      <c r="AJ27" s="104"/>
      <c r="AK27" s="92"/>
      <c r="AL27" s="92"/>
      <c r="AM27" s="31"/>
      <c r="AN27" s="31"/>
      <c r="AO27" s="31"/>
      <c r="AP27" s="31"/>
      <c r="AQ27" s="51">
        <f t="shared" si="3"/>
        <v>1</v>
      </c>
      <c r="AR27" s="31">
        <f>34*2</f>
        <v>68</v>
      </c>
      <c r="AS27" s="52">
        <f t="shared" si="4"/>
        <v>1.4705882352941176E-2</v>
      </c>
      <c r="AT27" s="16"/>
      <c r="AU27" s="16"/>
      <c r="AV27" s="16"/>
      <c r="AW27" s="16"/>
    </row>
    <row r="28" spans="1:49" ht="12.75" customHeight="1">
      <c r="A28" s="125"/>
      <c r="B28" s="100" t="s">
        <v>81</v>
      </c>
      <c r="C28" s="49">
        <v>2</v>
      </c>
      <c r="D28" s="58"/>
      <c r="E28" s="60"/>
      <c r="F28" s="62"/>
      <c r="G28" s="63"/>
      <c r="H28" s="63"/>
      <c r="I28" s="64"/>
      <c r="J28" s="63"/>
      <c r="K28" s="63"/>
      <c r="L28" s="63"/>
      <c r="M28" s="64"/>
      <c r="N28" s="63"/>
      <c r="O28" s="63"/>
      <c r="P28" s="63"/>
      <c r="Q28" s="64"/>
      <c r="R28" s="63"/>
      <c r="S28" s="63"/>
      <c r="T28" s="63"/>
      <c r="U28" s="64"/>
      <c r="V28" s="62"/>
      <c r="W28" s="53"/>
      <c r="X28" s="59"/>
      <c r="Y28" s="53"/>
      <c r="Z28" s="65"/>
      <c r="AA28" s="65"/>
      <c r="AB28" s="59"/>
      <c r="AC28" s="53"/>
      <c r="AD28" s="66"/>
      <c r="AE28" s="103"/>
      <c r="AF28" s="103"/>
      <c r="AG28" s="92"/>
      <c r="AH28" s="92"/>
      <c r="AI28" s="104"/>
      <c r="AJ28" s="103"/>
      <c r="AK28" s="92"/>
      <c r="AL28" s="92"/>
      <c r="AM28" s="31"/>
      <c r="AN28" s="31"/>
      <c r="AO28" s="31"/>
      <c r="AP28" s="66"/>
      <c r="AQ28" s="51">
        <f t="shared" si="3"/>
        <v>0</v>
      </c>
      <c r="AR28" s="31">
        <f>34*2</f>
        <v>68</v>
      </c>
      <c r="AS28" s="52">
        <f t="shared" si="4"/>
        <v>0</v>
      </c>
      <c r="AT28" s="16"/>
      <c r="AU28" s="16"/>
      <c r="AV28" s="16"/>
      <c r="AW28" s="16"/>
    </row>
    <row r="29" spans="1:49" ht="12.75" customHeight="1">
      <c r="A29" s="125"/>
      <c r="B29" s="99" t="s">
        <v>75</v>
      </c>
      <c r="C29" s="49">
        <v>2</v>
      </c>
      <c r="D29" s="58"/>
      <c r="E29" s="59"/>
      <c r="F29" s="53"/>
      <c r="G29" s="53"/>
      <c r="H29" s="53"/>
      <c r="I29" s="59"/>
      <c r="J29" s="53"/>
      <c r="K29" s="53"/>
      <c r="L29" s="53"/>
      <c r="M29" s="59"/>
      <c r="N29" s="53"/>
      <c r="O29" s="53"/>
      <c r="P29" s="53"/>
      <c r="Q29" s="59"/>
      <c r="R29" s="53"/>
      <c r="S29" s="53"/>
      <c r="T29" s="53"/>
      <c r="U29" s="59"/>
      <c r="V29" s="53"/>
      <c r="W29" s="53"/>
      <c r="X29" s="59"/>
      <c r="Y29" s="53"/>
      <c r="Z29" s="53"/>
      <c r="AA29" s="63"/>
      <c r="AB29" s="59"/>
      <c r="AC29" s="53"/>
      <c r="AD29" s="63"/>
      <c r="AE29" s="103"/>
      <c r="AF29" s="103"/>
      <c r="AG29" s="92"/>
      <c r="AH29" s="92"/>
      <c r="AI29" s="92"/>
      <c r="AJ29" s="104"/>
      <c r="AK29" s="92"/>
      <c r="AL29" s="92"/>
      <c r="AM29" s="31"/>
      <c r="AN29" s="31"/>
      <c r="AO29" s="31"/>
      <c r="AP29" s="31"/>
      <c r="AQ29" s="51">
        <f t="shared" si="3"/>
        <v>0</v>
      </c>
      <c r="AR29" s="31">
        <f t="shared" ref="AR29:AR31" si="5">34*1</f>
        <v>34</v>
      </c>
      <c r="AS29" s="52">
        <f t="shared" si="4"/>
        <v>0</v>
      </c>
      <c r="AT29" s="16"/>
      <c r="AU29" s="16"/>
      <c r="AV29" s="16"/>
      <c r="AW29" s="16"/>
    </row>
    <row r="30" spans="1:49" ht="16.5" customHeight="1">
      <c r="A30" s="125"/>
      <c r="B30" s="99" t="s">
        <v>76</v>
      </c>
      <c r="C30" s="49">
        <v>2</v>
      </c>
      <c r="D30" s="68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1">
        <f t="shared" si="3"/>
        <v>0</v>
      </c>
      <c r="AR30" s="31">
        <f t="shared" si="5"/>
        <v>34</v>
      </c>
      <c r="AS30" s="52">
        <f t="shared" si="4"/>
        <v>0</v>
      </c>
      <c r="AT30" s="39"/>
      <c r="AU30" s="39"/>
      <c r="AV30" s="39"/>
      <c r="AW30" s="39"/>
    </row>
    <row r="31" spans="1:49" ht="12.75" customHeight="1">
      <c r="A31" s="125"/>
      <c r="B31" s="99" t="s">
        <v>77</v>
      </c>
      <c r="C31" s="49">
        <v>2</v>
      </c>
      <c r="D31" s="58"/>
      <c r="E31" s="59"/>
      <c r="F31" s="59"/>
      <c r="G31" s="59"/>
      <c r="H31" s="53"/>
      <c r="I31" s="16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31"/>
      <c r="AN31" s="31"/>
      <c r="AO31" s="31"/>
      <c r="AP31" s="31"/>
      <c r="AQ31" s="51">
        <f t="shared" si="3"/>
        <v>0</v>
      </c>
      <c r="AR31" s="31">
        <f t="shared" si="5"/>
        <v>34</v>
      </c>
      <c r="AS31" s="52">
        <f t="shared" si="4"/>
        <v>0</v>
      </c>
      <c r="AT31" s="16"/>
      <c r="AU31" s="16"/>
      <c r="AV31" s="16"/>
      <c r="AW31" s="16"/>
    </row>
    <row r="32" spans="1:49" ht="12.75" customHeight="1">
      <c r="A32" s="125"/>
      <c r="B32" s="99" t="s">
        <v>78</v>
      </c>
      <c r="C32" s="49">
        <v>2</v>
      </c>
      <c r="D32" s="58"/>
      <c r="E32" s="59"/>
      <c r="F32" s="53"/>
      <c r="G32" s="53"/>
      <c r="H32" s="16"/>
      <c r="I32" s="53"/>
      <c r="J32" s="53"/>
      <c r="K32" s="53"/>
      <c r="L32" s="53"/>
      <c r="M32" s="59"/>
      <c r="N32" s="53"/>
      <c r="O32" s="53"/>
      <c r="P32" s="53"/>
      <c r="Q32" s="59"/>
      <c r="R32" s="53"/>
      <c r="S32" s="53"/>
      <c r="T32" s="53"/>
      <c r="U32" s="59"/>
      <c r="V32" s="53"/>
      <c r="W32" s="53"/>
      <c r="X32" s="59"/>
      <c r="Y32" s="53"/>
      <c r="Z32" s="53"/>
      <c r="AA32" s="53"/>
      <c r="AB32" s="31"/>
      <c r="AC32" s="31"/>
      <c r="AD32" s="31"/>
      <c r="AE32" s="59"/>
      <c r="AF32" s="59"/>
      <c r="AG32" s="53"/>
      <c r="AH32" s="53"/>
      <c r="AI32" s="53"/>
      <c r="AJ32" s="59"/>
      <c r="AK32" s="53"/>
      <c r="AL32" s="53"/>
      <c r="AM32" s="31"/>
      <c r="AN32" s="31"/>
      <c r="AO32" s="31"/>
      <c r="AP32" s="31"/>
      <c r="AQ32" s="51">
        <f t="shared" si="3"/>
        <v>0</v>
      </c>
      <c r="AR32" s="31">
        <f>34*2</f>
        <v>68</v>
      </c>
      <c r="AS32" s="52">
        <f t="shared" si="4"/>
        <v>0</v>
      </c>
      <c r="AT32" s="16"/>
      <c r="AU32" s="16"/>
      <c r="AV32" s="16"/>
      <c r="AW32" s="16"/>
    </row>
    <row r="33" spans="1:49" ht="27" customHeight="1">
      <c r="A33" s="57"/>
      <c r="B33" s="69"/>
      <c r="C33" s="69"/>
      <c r="D33" s="69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7"/>
      <c r="AN33" s="57"/>
      <c r="AO33" s="57"/>
      <c r="AP33" s="57"/>
      <c r="AQ33" s="57"/>
      <c r="AR33" s="57"/>
      <c r="AS33" s="57"/>
      <c r="AT33" s="16"/>
      <c r="AU33" s="16"/>
      <c r="AV33" s="16"/>
      <c r="AW33" s="16"/>
    </row>
    <row r="34" spans="1:49" ht="114" customHeight="1">
      <c r="A34" s="121" t="s">
        <v>82</v>
      </c>
      <c r="B34" s="122"/>
      <c r="C34" s="122"/>
      <c r="D34" s="123"/>
      <c r="E34" s="163" t="s">
        <v>52</v>
      </c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3"/>
      <c r="AQ34" s="142" t="s">
        <v>53</v>
      </c>
      <c r="AR34" s="142" t="s">
        <v>54</v>
      </c>
      <c r="AS34" s="145" t="s">
        <v>55</v>
      </c>
      <c r="AT34" s="16"/>
      <c r="AU34" s="16"/>
      <c r="AV34" s="16"/>
      <c r="AW34" s="16"/>
    </row>
    <row r="35" spans="1:49" ht="12.75" customHeight="1">
      <c r="A35" s="128" t="s">
        <v>56</v>
      </c>
      <c r="B35" s="130"/>
      <c r="C35" s="134" t="s">
        <v>57</v>
      </c>
      <c r="D35" s="46" t="s">
        <v>58</v>
      </c>
      <c r="E35" s="140" t="s">
        <v>59</v>
      </c>
      <c r="F35" s="122"/>
      <c r="G35" s="122"/>
      <c r="H35" s="123"/>
      <c r="I35" s="140" t="s">
        <v>60</v>
      </c>
      <c r="J35" s="122"/>
      <c r="K35" s="122"/>
      <c r="L35" s="123"/>
      <c r="M35" s="140" t="s">
        <v>61</v>
      </c>
      <c r="N35" s="122"/>
      <c r="O35" s="122"/>
      <c r="P35" s="123"/>
      <c r="Q35" s="140" t="s">
        <v>62</v>
      </c>
      <c r="R35" s="122"/>
      <c r="S35" s="122"/>
      <c r="T35" s="123"/>
      <c r="U35" s="140" t="s">
        <v>63</v>
      </c>
      <c r="V35" s="122"/>
      <c r="W35" s="123"/>
      <c r="X35" s="140" t="s">
        <v>64</v>
      </c>
      <c r="Y35" s="122"/>
      <c r="Z35" s="122"/>
      <c r="AA35" s="123"/>
      <c r="AB35" s="140" t="s">
        <v>65</v>
      </c>
      <c r="AC35" s="122"/>
      <c r="AD35" s="123"/>
      <c r="AE35" s="140" t="s">
        <v>66</v>
      </c>
      <c r="AF35" s="122"/>
      <c r="AG35" s="122"/>
      <c r="AH35" s="122"/>
      <c r="AI35" s="123"/>
      <c r="AJ35" s="140" t="s">
        <v>67</v>
      </c>
      <c r="AK35" s="122"/>
      <c r="AL35" s="123"/>
      <c r="AM35" s="140" t="s">
        <v>68</v>
      </c>
      <c r="AN35" s="122"/>
      <c r="AO35" s="122"/>
      <c r="AP35" s="123"/>
      <c r="AQ35" s="125"/>
      <c r="AR35" s="125"/>
      <c r="AS35" s="125"/>
      <c r="AT35" s="39"/>
      <c r="AU35" s="39"/>
      <c r="AV35" s="39"/>
      <c r="AW35" s="39"/>
    </row>
    <row r="36" spans="1:49" ht="16.5" customHeight="1">
      <c r="A36" s="131"/>
      <c r="B36" s="133"/>
      <c r="C36" s="137"/>
      <c r="D36" s="46" t="s">
        <v>69</v>
      </c>
      <c r="E36" s="47">
        <v>1</v>
      </c>
      <c r="F36" s="47">
        <v>2</v>
      </c>
      <c r="G36" s="47">
        <v>3</v>
      </c>
      <c r="H36" s="47">
        <v>4</v>
      </c>
      <c r="I36" s="47">
        <v>5</v>
      </c>
      <c r="J36" s="47">
        <v>6</v>
      </c>
      <c r="K36" s="47">
        <v>7</v>
      </c>
      <c r="L36" s="47">
        <v>8</v>
      </c>
      <c r="M36" s="47">
        <v>9</v>
      </c>
      <c r="N36" s="47">
        <v>10</v>
      </c>
      <c r="O36" s="47">
        <v>11</v>
      </c>
      <c r="P36" s="47">
        <v>12</v>
      </c>
      <c r="Q36" s="47">
        <v>13</v>
      </c>
      <c r="R36" s="47">
        <v>14</v>
      </c>
      <c r="S36" s="47">
        <v>15</v>
      </c>
      <c r="T36" s="47">
        <v>16</v>
      </c>
      <c r="U36" s="47">
        <v>17</v>
      </c>
      <c r="V36" s="47">
        <v>18</v>
      </c>
      <c r="W36" s="47">
        <v>19</v>
      </c>
      <c r="X36" s="47">
        <v>20</v>
      </c>
      <c r="Y36" s="47">
        <v>21</v>
      </c>
      <c r="Z36" s="47">
        <v>22</v>
      </c>
      <c r="AA36" s="47">
        <v>23</v>
      </c>
      <c r="AB36" s="47">
        <v>24</v>
      </c>
      <c r="AC36" s="47">
        <v>25</v>
      </c>
      <c r="AD36" s="47">
        <v>26</v>
      </c>
      <c r="AE36" s="47">
        <v>27</v>
      </c>
      <c r="AF36" s="47">
        <v>28</v>
      </c>
      <c r="AG36" s="47">
        <v>29</v>
      </c>
      <c r="AH36" s="47">
        <v>30</v>
      </c>
      <c r="AI36" s="47">
        <v>31</v>
      </c>
      <c r="AJ36" s="47">
        <v>32</v>
      </c>
      <c r="AK36" s="47">
        <v>33</v>
      </c>
      <c r="AL36" s="47">
        <v>34</v>
      </c>
      <c r="AM36" s="47">
        <v>35</v>
      </c>
      <c r="AN36" s="47">
        <v>36</v>
      </c>
      <c r="AO36" s="47">
        <v>37</v>
      </c>
      <c r="AP36" s="47">
        <v>38</v>
      </c>
      <c r="AQ36" s="137"/>
      <c r="AR36" s="137"/>
      <c r="AS36" s="137"/>
      <c r="AT36" s="39"/>
      <c r="AU36" s="39"/>
      <c r="AV36" s="39"/>
      <c r="AW36" s="39"/>
    </row>
    <row r="37" spans="1:49" ht="11.25" customHeight="1">
      <c r="A37" s="124" t="s">
        <v>80</v>
      </c>
      <c r="B37" s="99" t="s">
        <v>71</v>
      </c>
      <c r="C37" s="49">
        <v>3</v>
      </c>
      <c r="D37" s="58"/>
      <c r="E37" s="60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105"/>
      <c r="Q37" s="113" t="s">
        <v>96</v>
      </c>
      <c r="R37" s="60"/>
      <c r="S37" s="60"/>
      <c r="T37" s="60"/>
      <c r="U37" s="60"/>
      <c r="V37" s="60"/>
      <c r="W37" s="60"/>
      <c r="X37" s="60"/>
      <c r="Y37" s="60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31"/>
      <c r="AN37" s="31"/>
      <c r="AO37" s="31"/>
      <c r="AP37" s="31"/>
      <c r="AQ37" s="51">
        <f t="shared" ref="AQ37:AQ45" si="6">COUNTA(E37:AP37)</f>
        <v>1</v>
      </c>
      <c r="AR37" s="31">
        <f>34*5</f>
        <v>170</v>
      </c>
      <c r="AS37" s="52">
        <f t="shared" ref="AS37:AS45" si="7">AQ37/AR37</f>
        <v>5.8823529411764705E-3</v>
      </c>
      <c r="AT37" s="48"/>
      <c r="AU37" s="48"/>
      <c r="AV37" s="48"/>
      <c r="AW37" s="48"/>
    </row>
    <row r="38" spans="1:49" ht="15" customHeight="1">
      <c r="A38" s="125"/>
      <c r="B38" s="99" t="s">
        <v>72</v>
      </c>
      <c r="C38" s="49">
        <v>3</v>
      </c>
      <c r="D38" s="58"/>
      <c r="E38" s="64"/>
      <c r="F38" s="61"/>
      <c r="G38" s="114" t="s">
        <v>96</v>
      </c>
      <c r="H38" s="61"/>
      <c r="I38" s="61"/>
      <c r="J38" s="61"/>
      <c r="K38" s="115" t="s">
        <v>96</v>
      </c>
      <c r="L38" s="70"/>
      <c r="M38" s="61"/>
      <c r="N38" s="61"/>
      <c r="O38" s="61"/>
      <c r="P38" s="61"/>
      <c r="Q38" s="64"/>
      <c r="R38" s="63"/>
      <c r="S38" s="116" t="s">
        <v>96</v>
      </c>
      <c r="T38" s="63"/>
      <c r="U38" s="64"/>
      <c r="V38" s="63"/>
      <c r="W38" s="63"/>
      <c r="X38" s="64"/>
      <c r="Y38" s="63"/>
      <c r="Z38" s="92"/>
      <c r="AA38" s="92"/>
      <c r="AB38" s="103"/>
      <c r="AC38" s="92"/>
      <c r="AD38" s="92"/>
      <c r="AE38" s="103"/>
      <c r="AF38" s="103"/>
      <c r="AG38" s="92"/>
      <c r="AH38" s="92"/>
      <c r="AI38" s="92"/>
      <c r="AJ38" s="103"/>
      <c r="AK38" s="92"/>
      <c r="AL38" s="92"/>
      <c r="AM38" s="104"/>
      <c r="AN38" s="31"/>
      <c r="AO38" s="31"/>
      <c r="AP38" s="31"/>
      <c r="AQ38" s="51">
        <f t="shared" si="6"/>
        <v>3</v>
      </c>
      <c r="AR38" s="31">
        <v>170</v>
      </c>
      <c r="AS38" s="52">
        <f t="shared" si="7"/>
        <v>1.7647058823529412E-2</v>
      </c>
      <c r="AT38" s="48"/>
      <c r="AU38" s="48"/>
      <c r="AV38" s="48"/>
      <c r="AW38" s="48"/>
    </row>
    <row r="39" spans="1:49" ht="12.75" customHeight="1">
      <c r="A39" s="125"/>
      <c r="B39" s="99" t="s">
        <v>73</v>
      </c>
      <c r="C39" s="49">
        <v>3</v>
      </c>
      <c r="D39" s="58"/>
      <c r="E39" s="64"/>
      <c r="F39" s="64"/>
      <c r="G39" s="64"/>
      <c r="H39" s="63"/>
      <c r="I39" s="67"/>
      <c r="J39" s="64"/>
      <c r="K39" s="64"/>
      <c r="L39" s="64"/>
      <c r="M39" s="64"/>
      <c r="N39" s="64"/>
      <c r="O39" s="64"/>
      <c r="P39" s="64"/>
      <c r="Q39" s="64"/>
      <c r="R39" s="63"/>
      <c r="S39" s="63"/>
      <c r="T39" s="63"/>
      <c r="U39" s="64"/>
      <c r="V39" s="63"/>
      <c r="W39" s="63"/>
      <c r="X39" s="64"/>
      <c r="Y39" s="63"/>
      <c r="Z39" s="92"/>
      <c r="AA39" s="92"/>
      <c r="AB39" s="92"/>
      <c r="AC39" s="92"/>
      <c r="AD39" s="103"/>
      <c r="AE39" s="103"/>
      <c r="AF39" s="103"/>
      <c r="AG39" s="103"/>
      <c r="AH39" s="104"/>
      <c r="AI39" s="104"/>
      <c r="AJ39" s="104"/>
      <c r="AK39" s="92"/>
      <c r="AL39" s="92"/>
      <c r="AM39" s="104"/>
      <c r="AN39" s="31"/>
      <c r="AO39" s="31"/>
      <c r="AP39" s="31"/>
      <c r="AQ39" s="51">
        <f t="shared" si="6"/>
        <v>0</v>
      </c>
      <c r="AR39" s="31">
        <f>34*4</f>
        <v>136</v>
      </c>
      <c r="AS39" s="52">
        <f t="shared" si="7"/>
        <v>0</v>
      </c>
      <c r="AT39" s="48"/>
      <c r="AU39" s="48"/>
      <c r="AV39" s="48"/>
      <c r="AW39" s="48"/>
    </row>
    <row r="40" spans="1:49" ht="12.75" customHeight="1">
      <c r="A40" s="125"/>
      <c r="B40" s="99" t="s">
        <v>74</v>
      </c>
      <c r="C40" s="49">
        <v>3</v>
      </c>
      <c r="D40" s="58"/>
      <c r="E40" s="64"/>
      <c r="F40" s="63"/>
      <c r="G40" s="63"/>
      <c r="H40" s="63"/>
      <c r="I40" s="64"/>
      <c r="J40" s="63"/>
      <c r="K40" s="63"/>
      <c r="L40" s="63"/>
      <c r="M40" s="64"/>
      <c r="N40" s="63"/>
      <c r="O40" s="63"/>
      <c r="P40" s="63"/>
      <c r="Q40" s="63"/>
      <c r="R40" s="63"/>
      <c r="S40" s="63"/>
      <c r="T40" s="63"/>
      <c r="U40" s="64"/>
      <c r="V40" s="63"/>
      <c r="W40" s="63"/>
      <c r="X40" s="64"/>
      <c r="Y40" s="63"/>
      <c r="Z40" s="92"/>
      <c r="AA40" s="92"/>
      <c r="AB40" s="92"/>
      <c r="AC40" s="92"/>
      <c r="AD40" s="92"/>
      <c r="AE40" s="103"/>
      <c r="AF40" s="103"/>
      <c r="AG40" s="104"/>
      <c r="AH40" s="104"/>
      <c r="AI40" s="104"/>
      <c r="AJ40" s="106"/>
      <c r="AK40" s="92"/>
      <c r="AL40" s="92"/>
      <c r="AM40" s="104"/>
      <c r="AN40" s="31"/>
      <c r="AO40" s="31"/>
      <c r="AP40" s="31"/>
      <c r="AQ40" s="51">
        <f t="shared" si="6"/>
        <v>0</v>
      </c>
      <c r="AR40" s="31">
        <f>34*2</f>
        <v>68</v>
      </c>
      <c r="AS40" s="52">
        <f t="shared" si="7"/>
        <v>0</v>
      </c>
      <c r="AT40" s="16"/>
      <c r="AU40" s="16"/>
      <c r="AV40" s="16"/>
      <c r="AW40" s="16"/>
    </row>
    <row r="41" spans="1:49" ht="12.75" customHeight="1">
      <c r="A41" s="125"/>
      <c r="B41" s="100" t="s">
        <v>81</v>
      </c>
      <c r="C41" s="49">
        <v>3</v>
      </c>
      <c r="D41" s="58"/>
      <c r="E41" s="64"/>
      <c r="F41" s="63"/>
      <c r="G41" s="63"/>
      <c r="H41" s="63"/>
      <c r="I41" s="64"/>
      <c r="J41" s="63"/>
      <c r="K41" s="63"/>
      <c r="L41" s="63"/>
      <c r="M41" s="64"/>
      <c r="N41" s="63"/>
      <c r="O41" s="63"/>
      <c r="P41" s="63"/>
      <c r="Q41" s="64"/>
      <c r="R41" s="63"/>
      <c r="S41" s="63"/>
      <c r="T41" s="63"/>
      <c r="U41" s="64"/>
      <c r="V41" s="63"/>
      <c r="W41" s="63"/>
      <c r="X41" s="64"/>
      <c r="Y41" s="63"/>
      <c r="Z41" s="92"/>
      <c r="AA41" s="92"/>
      <c r="AB41" s="103"/>
      <c r="AC41" s="92"/>
      <c r="AD41" s="104"/>
      <c r="AE41" s="103"/>
      <c r="AF41" s="103"/>
      <c r="AG41" s="92"/>
      <c r="AH41" s="92"/>
      <c r="AI41" s="107"/>
      <c r="AJ41" s="103"/>
      <c r="AK41" s="92"/>
      <c r="AL41" s="92"/>
      <c r="AM41" s="104"/>
      <c r="AN41" s="31"/>
      <c r="AO41" s="31"/>
      <c r="AP41" s="31"/>
      <c r="AQ41" s="51">
        <f t="shared" si="6"/>
        <v>0</v>
      </c>
      <c r="AR41" s="31">
        <f>34*2</f>
        <v>68</v>
      </c>
      <c r="AS41" s="52">
        <f t="shared" si="7"/>
        <v>0</v>
      </c>
      <c r="AT41" s="16"/>
      <c r="AU41" s="16"/>
      <c r="AV41" s="16"/>
      <c r="AW41" s="16"/>
    </row>
    <row r="42" spans="1:49" ht="12.75" customHeight="1">
      <c r="A42" s="125"/>
      <c r="B42" s="99" t="s">
        <v>75</v>
      </c>
      <c r="C42" s="49">
        <v>3</v>
      </c>
      <c r="D42" s="58"/>
      <c r="E42" s="64"/>
      <c r="F42" s="63"/>
      <c r="G42" s="63"/>
      <c r="H42" s="63"/>
      <c r="I42" s="64"/>
      <c r="J42" s="63"/>
      <c r="K42" s="63"/>
      <c r="L42" s="63"/>
      <c r="M42" s="64"/>
      <c r="N42" s="63"/>
      <c r="O42" s="63"/>
      <c r="P42" s="63"/>
      <c r="Q42" s="64"/>
      <c r="R42" s="63"/>
      <c r="S42" s="63"/>
      <c r="T42" s="63"/>
      <c r="U42" s="64"/>
      <c r="V42" s="63"/>
      <c r="W42" s="63"/>
      <c r="X42" s="64"/>
      <c r="Y42" s="63"/>
      <c r="Z42" s="92"/>
      <c r="AA42" s="104"/>
      <c r="AB42" s="103"/>
      <c r="AC42" s="92"/>
      <c r="AD42" s="92"/>
      <c r="AE42" s="103"/>
      <c r="AF42" s="103"/>
      <c r="AG42" s="92"/>
      <c r="AH42" s="92"/>
      <c r="AI42" s="92"/>
      <c r="AJ42" s="104"/>
      <c r="AK42" s="92"/>
      <c r="AL42" s="92"/>
      <c r="AM42" s="104"/>
      <c r="AN42" s="31"/>
      <c r="AO42" s="31"/>
      <c r="AP42" s="31"/>
      <c r="AQ42" s="51">
        <f t="shared" si="6"/>
        <v>0</v>
      </c>
      <c r="AR42" s="31">
        <f t="shared" ref="AR42:AR44" si="8">34*1</f>
        <v>34</v>
      </c>
      <c r="AS42" s="52">
        <f t="shared" si="7"/>
        <v>0</v>
      </c>
      <c r="AT42" s="16"/>
      <c r="AU42" s="16"/>
      <c r="AV42" s="16"/>
      <c r="AW42" s="16"/>
    </row>
    <row r="43" spans="1:49" ht="12.75" customHeight="1">
      <c r="A43" s="125"/>
      <c r="B43" s="99" t="s">
        <v>76</v>
      </c>
      <c r="C43" s="49">
        <v>3</v>
      </c>
      <c r="D43" s="68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59"/>
      <c r="AO43" s="59"/>
      <c r="AP43" s="59"/>
      <c r="AQ43" s="51">
        <f t="shared" si="6"/>
        <v>0</v>
      </c>
      <c r="AR43" s="31">
        <f t="shared" si="8"/>
        <v>34</v>
      </c>
      <c r="AS43" s="52">
        <f t="shared" si="7"/>
        <v>0</v>
      </c>
      <c r="AT43" s="16"/>
      <c r="AU43" s="16"/>
      <c r="AV43" s="16"/>
      <c r="AW43" s="16"/>
    </row>
    <row r="44" spans="1:49" ht="15" customHeight="1">
      <c r="A44" s="125"/>
      <c r="B44" s="99" t="s">
        <v>77</v>
      </c>
      <c r="C44" s="49">
        <v>3</v>
      </c>
      <c r="D44" s="58"/>
      <c r="E44" s="103"/>
      <c r="F44" s="103"/>
      <c r="G44" s="103"/>
      <c r="H44" s="92"/>
      <c r="I44" s="108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4"/>
      <c r="AN44" s="31"/>
      <c r="AO44" s="31"/>
      <c r="AP44" s="31"/>
      <c r="AQ44" s="51">
        <f t="shared" si="6"/>
        <v>0</v>
      </c>
      <c r="AR44" s="31">
        <f t="shared" si="8"/>
        <v>34</v>
      </c>
      <c r="AS44" s="52">
        <f t="shared" si="7"/>
        <v>0</v>
      </c>
      <c r="AT44" s="39"/>
      <c r="AU44" s="39"/>
      <c r="AV44" s="39"/>
      <c r="AW44" s="39"/>
    </row>
    <row r="45" spans="1:49" ht="15" customHeight="1">
      <c r="A45" s="125"/>
      <c r="B45" s="99" t="s">
        <v>78</v>
      </c>
      <c r="C45" s="49">
        <v>3</v>
      </c>
      <c r="D45" s="58"/>
      <c r="E45" s="59"/>
      <c r="F45" s="53"/>
      <c r="G45" s="53"/>
      <c r="H45" s="16"/>
      <c r="I45" s="53"/>
      <c r="J45" s="53"/>
      <c r="K45" s="53"/>
      <c r="L45" s="53"/>
      <c r="M45" s="59"/>
      <c r="N45" s="53"/>
      <c r="O45" s="53"/>
      <c r="P45" s="53"/>
      <c r="Q45" s="59"/>
      <c r="R45" s="53"/>
      <c r="S45" s="53"/>
      <c r="T45" s="53"/>
      <c r="U45" s="59"/>
      <c r="V45" s="53"/>
      <c r="W45" s="53"/>
      <c r="X45" s="59"/>
      <c r="Y45" s="53"/>
      <c r="Z45" s="53"/>
      <c r="AA45" s="53"/>
      <c r="AB45" s="31"/>
      <c r="AC45" s="31"/>
      <c r="AD45" s="31"/>
      <c r="AE45" s="59"/>
      <c r="AF45" s="59"/>
      <c r="AG45" s="53"/>
      <c r="AH45" s="53"/>
      <c r="AI45" s="53"/>
      <c r="AJ45" s="59"/>
      <c r="AK45" s="53"/>
      <c r="AL45" s="53"/>
      <c r="AM45" s="31"/>
      <c r="AN45" s="31"/>
      <c r="AO45" s="31"/>
      <c r="AP45" s="31"/>
      <c r="AQ45" s="51">
        <f t="shared" si="6"/>
        <v>0</v>
      </c>
      <c r="AR45" s="31">
        <f>34*2</f>
        <v>68</v>
      </c>
      <c r="AS45" s="52">
        <f t="shared" si="7"/>
        <v>0</v>
      </c>
      <c r="AT45" s="48"/>
      <c r="AU45" s="48"/>
      <c r="AV45" s="48"/>
      <c r="AW45" s="48"/>
    </row>
    <row r="46" spans="1:49" ht="20.25" customHeight="1">
      <c r="A46" s="57"/>
      <c r="B46" s="69"/>
      <c r="C46" s="69"/>
      <c r="D46" s="69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7"/>
      <c r="AN46" s="57"/>
      <c r="AO46" s="57"/>
      <c r="AP46" s="57"/>
      <c r="AQ46" s="57"/>
      <c r="AR46" s="57"/>
      <c r="AS46" s="57"/>
      <c r="AT46" s="48"/>
      <c r="AU46" s="48"/>
      <c r="AV46" s="48"/>
      <c r="AW46" s="48"/>
    </row>
    <row r="47" spans="1:49" ht="123" customHeight="1">
      <c r="A47" s="121" t="s">
        <v>83</v>
      </c>
      <c r="B47" s="122"/>
      <c r="C47" s="122"/>
      <c r="D47" s="123"/>
      <c r="E47" s="163" t="s">
        <v>52</v>
      </c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3"/>
      <c r="AQ47" s="142" t="s">
        <v>53</v>
      </c>
      <c r="AR47" s="142" t="s">
        <v>54</v>
      </c>
      <c r="AS47" s="145" t="s">
        <v>55</v>
      </c>
      <c r="AT47" s="48"/>
      <c r="AU47" s="48"/>
      <c r="AV47" s="48"/>
      <c r="AW47" s="48"/>
    </row>
    <row r="48" spans="1:49" ht="12.75" customHeight="1">
      <c r="A48" s="128" t="s">
        <v>56</v>
      </c>
      <c r="B48" s="130"/>
      <c r="C48" s="134" t="s">
        <v>57</v>
      </c>
      <c r="D48" s="46" t="s">
        <v>58</v>
      </c>
      <c r="E48" s="140" t="s">
        <v>59</v>
      </c>
      <c r="F48" s="122"/>
      <c r="G48" s="122"/>
      <c r="H48" s="123"/>
      <c r="I48" s="140" t="s">
        <v>60</v>
      </c>
      <c r="J48" s="122"/>
      <c r="K48" s="122"/>
      <c r="L48" s="123"/>
      <c r="M48" s="140" t="s">
        <v>61</v>
      </c>
      <c r="N48" s="122"/>
      <c r="O48" s="122"/>
      <c r="P48" s="123"/>
      <c r="Q48" s="140" t="s">
        <v>62</v>
      </c>
      <c r="R48" s="122"/>
      <c r="S48" s="122"/>
      <c r="T48" s="123"/>
      <c r="U48" s="140" t="s">
        <v>63</v>
      </c>
      <c r="V48" s="122"/>
      <c r="W48" s="123"/>
      <c r="X48" s="140" t="s">
        <v>64</v>
      </c>
      <c r="Y48" s="122"/>
      <c r="Z48" s="122"/>
      <c r="AA48" s="123"/>
      <c r="AB48" s="140" t="s">
        <v>65</v>
      </c>
      <c r="AC48" s="122"/>
      <c r="AD48" s="123"/>
      <c r="AE48" s="140" t="s">
        <v>66</v>
      </c>
      <c r="AF48" s="122"/>
      <c r="AG48" s="122"/>
      <c r="AH48" s="122"/>
      <c r="AI48" s="123"/>
      <c r="AJ48" s="140" t="s">
        <v>67</v>
      </c>
      <c r="AK48" s="122"/>
      <c r="AL48" s="123"/>
      <c r="AM48" s="140" t="s">
        <v>68</v>
      </c>
      <c r="AN48" s="122"/>
      <c r="AO48" s="122"/>
      <c r="AP48" s="123"/>
      <c r="AQ48" s="125"/>
      <c r="AR48" s="125"/>
      <c r="AS48" s="125"/>
      <c r="AT48" s="48"/>
      <c r="AU48" s="48"/>
      <c r="AV48" s="48"/>
      <c r="AW48" s="48"/>
    </row>
    <row r="49" spans="1:49" ht="12.75" customHeight="1">
      <c r="A49" s="131"/>
      <c r="B49" s="133"/>
      <c r="C49" s="137"/>
      <c r="D49" s="46" t="s">
        <v>69</v>
      </c>
      <c r="E49" s="72">
        <v>1</v>
      </c>
      <c r="F49" s="72">
        <v>2</v>
      </c>
      <c r="G49" s="72">
        <v>3</v>
      </c>
      <c r="H49" s="72">
        <v>4</v>
      </c>
      <c r="I49" s="72">
        <v>5</v>
      </c>
      <c r="J49" s="72">
        <v>6</v>
      </c>
      <c r="K49" s="72">
        <v>7</v>
      </c>
      <c r="L49" s="72">
        <v>8</v>
      </c>
      <c r="M49" s="72">
        <v>9</v>
      </c>
      <c r="N49" s="72">
        <v>10</v>
      </c>
      <c r="O49" s="72">
        <v>11</v>
      </c>
      <c r="P49" s="72">
        <v>12</v>
      </c>
      <c r="Q49" s="72">
        <v>13</v>
      </c>
      <c r="R49" s="72">
        <v>14</v>
      </c>
      <c r="S49" s="72">
        <v>15</v>
      </c>
      <c r="T49" s="72">
        <v>16</v>
      </c>
      <c r="U49" s="72">
        <v>17</v>
      </c>
      <c r="V49" s="47">
        <v>18</v>
      </c>
      <c r="W49" s="47">
        <v>19</v>
      </c>
      <c r="X49" s="47">
        <v>20</v>
      </c>
      <c r="Y49" s="47">
        <v>21</v>
      </c>
      <c r="Z49" s="47">
        <v>22</v>
      </c>
      <c r="AA49" s="47">
        <v>23</v>
      </c>
      <c r="AB49" s="47">
        <v>24</v>
      </c>
      <c r="AC49" s="47">
        <v>25</v>
      </c>
      <c r="AD49" s="47">
        <v>26</v>
      </c>
      <c r="AE49" s="47">
        <v>27</v>
      </c>
      <c r="AF49" s="47">
        <v>28</v>
      </c>
      <c r="AG49" s="47">
        <v>29</v>
      </c>
      <c r="AH49" s="47">
        <v>30</v>
      </c>
      <c r="AI49" s="47">
        <v>31</v>
      </c>
      <c r="AJ49" s="47">
        <v>32</v>
      </c>
      <c r="AK49" s="47">
        <v>33</v>
      </c>
      <c r="AL49" s="47">
        <v>34</v>
      </c>
      <c r="AM49" s="47">
        <v>35</v>
      </c>
      <c r="AN49" s="47">
        <v>36</v>
      </c>
      <c r="AO49" s="47">
        <v>37</v>
      </c>
      <c r="AP49" s="47">
        <v>38</v>
      </c>
      <c r="AQ49" s="137"/>
      <c r="AR49" s="137"/>
      <c r="AS49" s="137"/>
      <c r="AT49" s="48"/>
      <c r="AU49" s="48"/>
      <c r="AV49" s="48"/>
      <c r="AW49" s="48"/>
    </row>
    <row r="50" spans="1:49" ht="12.75" customHeight="1">
      <c r="A50" s="124" t="s">
        <v>80</v>
      </c>
      <c r="B50" s="99" t="s">
        <v>71</v>
      </c>
      <c r="C50" s="49">
        <v>4</v>
      </c>
      <c r="D50" s="55"/>
      <c r="E50" s="63"/>
      <c r="F50" s="63"/>
      <c r="G50" s="63"/>
      <c r="H50" s="63"/>
      <c r="I50" s="63"/>
      <c r="J50" s="63"/>
      <c r="K50" s="116" t="s">
        <v>96</v>
      </c>
      <c r="L50" s="63"/>
      <c r="M50" s="63"/>
      <c r="N50" s="63"/>
      <c r="O50" s="63"/>
      <c r="P50" s="63"/>
      <c r="Q50" s="63"/>
      <c r="R50" s="63"/>
      <c r="S50" s="116" t="s">
        <v>96</v>
      </c>
      <c r="T50" s="63"/>
      <c r="U50" s="63"/>
      <c r="V50" s="92"/>
      <c r="W50" s="92"/>
      <c r="X50" s="92"/>
      <c r="Y50" s="92"/>
      <c r="Z50" s="117" t="s">
        <v>96</v>
      </c>
      <c r="AA50" s="92"/>
      <c r="AB50" s="92"/>
      <c r="AC50" s="92"/>
      <c r="AD50" s="92"/>
      <c r="AE50" s="92"/>
      <c r="AF50" s="85" t="s">
        <v>119</v>
      </c>
      <c r="AG50" s="92"/>
      <c r="AH50" s="117" t="s">
        <v>96</v>
      </c>
      <c r="AI50" s="92"/>
      <c r="AJ50" s="92"/>
      <c r="AK50" s="92"/>
      <c r="AL50" s="53"/>
      <c r="AM50" s="54"/>
      <c r="AN50" s="54"/>
      <c r="AO50" s="54"/>
      <c r="AP50" s="54"/>
      <c r="AQ50" s="51">
        <f t="shared" ref="AQ50:AQ59" si="9">COUNTA(E50:AP50)</f>
        <v>5</v>
      </c>
      <c r="AR50" s="31">
        <f>34*5</f>
        <v>170</v>
      </c>
      <c r="AS50" s="73">
        <f t="shared" ref="AS50:AS59" si="10">AQ50/AR50</f>
        <v>2.9411764705882353E-2</v>
      </c>
      <c r="AT50" s="16"/>
      <c r="AU50" s="16"/>
      <c r="AV50" s="16"/>
      <c r="AW50" s="16"/>
    </row>
    <row r="51" spans="1:49" ht="12.75" customHeight="1">
      <c r="A51" s="125"/>
      <c r="B51" s="99" t="s">
        <v>72</v>
      </c>
      <c r="C51" s="71">
        <v>4</v>
      </c>
      <c r="D51" s="55"/>
      <c r="E51" s="63"/>
      <c r="F51" s="63"/>
      <c r="G51" s="63"/>
      <c r="H51" s="116" t="s">
        <v>96</v>
      </c>
      <c r="I51" s="63"/>
      <c r="J51" s="63"/>
      <c r="K51" s="63"/>
      <c r="L51" s="63"/>
      <c r="M51" s="63"/>
      <c r="N51" s="63"/>
      <c r="O51" s="116" t="s">
        <v>96</v>
      </c>
      <c r="P51" s="63"/>
      <c r="Q51" s="63"/>
      <c r="R51" s="63"/>
      <c r="S51" s="63"/>
      <c r="T51" s="116" t="s">
        <v>96</v>
      </c>
      <c r="U51" s="63"/>
      <c r="V51" s="92"/>
      <c r="W51" s="92"/>
      <c r="X51" s="92"/>
      <c r="Y51" s="92"/>
      <c r="Z51" s="92"/>
      <c r="AA51" s="117" t="s">
        <v>96</v>
      </c>
      <c r="AB51" s="92"/>
      <c r="AC51" s="92"/>
      <c r="AD51" s="92"/>
      <c r="AE51" s="92"/>
      <c r="AF51" s="92"/>
      <c r="AG51" s="85" t="s">
        <v>119</v>
      </c>
      <c r="AH51" s="92"/>
      <c r="AI51" s="92"/>
      <c r="AJ51" s="92"/>
      <c r="AK51" s="117" t="s">
        <v>96</v>
      </c>
      <c r="AL51" s="53"/>
      <c r="AM51" s="54"/>
      <c r="AN51" s="54"/>
      <c r="AO51" s="54"/>
      <c r="AP51" s="54"/>
      <c r="AQ51" s="51">
        <f t="shared" si="9"/>
        <v>6</v>
      </c>
      <c r="AR51" s="31">
        <f t="shared" ref="AR51:AR52" si="11">34*4</f>
        <v>136</v>
      </c>
      <c r="AS51" s="73">
        <f t="shared" si="10"/>
        <v>4.4117647058823532E-2</v>
      </c>
      <c r="AT51" s="16"/>
      <c r="AU51" s="16"/>
      <c r="AV51" s="16"/>
      <c r="AW51" s="16"/>
    </row>
    <row r="52" spans="1:49" ht="12.75" customHeight="1">
      <c r="A52" s="125"/>
      <c r="B52" s="99" t="s">
        <v>73</v>
      </c>
      <c r="C52" s="71">
        <v>4</v>
      </c>
      <c r="D52" s="55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53"/>
      <c r="AM52" s="54"/>
      <c r="AN52" s="54"/>
      <c r="AO52" s="54"/>
      <c r="AP52" s="54"/>
      <c r="AQ52" s="51">
        <f t="shared" si="9"/>
        <v>0</v>
      </c>
      <c r="AR52" s="31">
        <f t="shared" si="11"/>
        <v>136</v>
      </c>
      <c r="AS52" s="73">
        <f t="shared" si="10"/>
        <v>0</v>
      </c>
      <c r="AT52" s="16"/>
      <c r="AU52" s="16"/>
      <c r="AV52" s="16"/>
      <c r="AW52" s="16"/>
    </row>
    <row r="53" spans="1:49" ht="12.75" customHeight="1">
      <c r="A53" s="125"/>
      <c r="B53" s="99" t="s">
        <v>74</v>
      </c>
      <c r="C53" s="49">
        <v>4</v>
      </c>
      <c r="D53" s="55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106"/>
      <c r="AJ53" s="106"/>
      <c r="AK53" s="92"/>
      <c r="AL53" s="53"/>
      <c r="AM53" s="54"/>
      <c r="AN53" s="54"/>
      <c r="AO53" s="54"/>
      <c r="AP53" s="54"/>
      <c r="AQ53" s="51">
        <f t="shared" si="9"/>
        <v>0</v>
      </c>
      <c r="AR53" s="31">
        <f t="shared" ref="AR53:AR54" si="12">34*2</f>
        <v>68</v>
      </c>
      <c r="AS53" s="73">
        <f t="shared" si="10"/>
        <v>0</v>
      </c>
      <c r="AT53" s="16"/>
      <c r="AU53" s="16"/>
      <c r="AV53" s="16"/>
      <c r="AW53" s="16"/>
    </row>
    <row r="54" spans="1:49" ht="12.75" customHeight="1">
      <c r="A54" s="125"/>
      <c r="B54" s="99" t="s">
        <v>81</v>
      </c>
      <c r="C54" s="49">
        <v>4</v>
      </c>
      <c r="D54" s="74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106"/>
      <c r="AJ54" s="106"/>
      <c r="AK54" s="92"/>
      <c r="AL54" s="53"/>
      <c r="AM54" s="54"/>
      <c r="AN54" s="54"/>
      <c r="AO54" s="54"/>
      <c r="AP54" s="75"/>
      <c r="AQ54" s="51">
        <f t="shared" si="9"/>
        <v>0</v>
      </c>
      <c r="AR54" s="31">
        <f t="shared" si="12"/>
        <v>68</v>
      </c>
      <c r="AS54" s="73">
        <f t="shared" si="10"/>
        <v>0</v>
      </c>
      <c r="AT54" s="16"/>
      <c r="AU54" s="16"/>
      <c r="AV54" s="16"/>
      <c r="AW54" s="16"/>
    </row>
    <row r="55" spans="1:49" ht="12.75" customHeight="1">
      <c r="A55" s="125"/>
      <c r="B55" s="101" t="s">
        <v>84</v>
      </c>
      <c r="C55" s="49">
        <v>4</v>
      </c>
      <c r="D55" s="55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31"/>
      <c r="AK55" s="53"/>
      <c r="AL55" s="53"/>
      <c r="AM55" s="54"/>
      <c r="AN55" s="54"/>
      <c r="AO55" s="54"/>
      <c r="AP55" s="54"/>
      <c r="AQ55" s="51">
        <f t="shared" si="9"/>
        <v>0</v>
      </c>
      <c r="AR55" s="31">
        <f t="shared" ref="AR55:AR58" si="13">34*1</f>
        <v>34</v>
      </c>
      <c r="AS55" s="73">
        <f t="shared" si="10"/>
        <v>0</v>
      </c>
      <c r="AT55" s="16"/>
      <c r="AU55" s="16"/>
      <c r="AV55" s="16"/>
      <c r="AW55" s="16"/>
    </row>
    <row r="56" spans="1:49" ht="12.75" customHeight="1">
      <c r="A56" s="125"/>
      <c r="B56" s="101" t="s">
        <v>75</v>
      </c>
      <c r="C56" s="49">
        <v>4</v>
      </c>
      <c r="D56" s="74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31"/>
      <c r="AJ56" s="53"/>
      <c r="AK56" s="53"/>
      <c r="AL56" s="53"/>
      <c r="AM56" s="54"/>
      <c r="AN56" s="54"/>
      <c r="AO56" s="54"/>
      <c r="AP56" s="54"/>
      <c r="AQ56" s="51">
        <f t="shared" si="9"/>
        <v>0</v>
      </c>
      <c r="AR56" s="31">
        <f t="shared" si="13"/>
        <v>34</v>
      </c>
      <c r="AS56" s="73">
        <f t="shared" si="10"/>
        <v>0</v>
      </c>
      <c r="AT56" s="16"/>
      <c r="AU56" s="16"/>
      <c r="AV56" s="16"/>
      <c r="AW56" s="16"/>
    </row>
    <row r="57" spans="1:49" ht="12.75" customHeight="1">
      <c r="A57" s="125"/>
      <c r="B57" s="101" t="s">
        <v>76</v>
      </c>
      <c r="C57" s="49">
        <v>4</v>
      </c>
      <c r="D57" s="74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31"/>
      <c r="AJ57" s="53"/>
      <c r="AK57" s="53"/>
      <c r="AL57" s="53"/>
      <c r="AM57" s="54"/>
      <c r="AN57" s="54"/>
      <c r="AO57" s="54"/>
      <c r="AP57" s="54"/>
      <c r="AQ57" s="51">
        <f t="shared" si="9"/>
        <v>0</v>
      </c>
      <c r="AR57" s="31">
        <f t="shared" si="13"/>
        <v>34</v>
      </c>
      <c r="AS57" s="73">
        <f t="shared" si="10"/>
        <v>0</v>
      </c>
      <c r="AT57" s="16"/>
      <c r="AU57" s="16"/>
      <c r="AV57" s="16"/>
      <c r="AW57" s="16"/>
    </row>
    <row r="58" spans="1:49" ht="12.75" customHeight="1">
      <c r="A58" s="125"/>
      <c r="B58" s="101" t="s">
        <v>77</v>
      </c>
      <c r="C58" s="49">
        <v>4</v>
      </c>
      <c r="D58" s="74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31"/>
      <c r="AJ58" s="53"/>
      <c r="AK58" s="53"/>
      <c r="AL58" s="53"/>
      <c r="AM58" s="54"/>
      <c r="AN58" s="54"/>
      <c r="AO58" s="54"/>
      <c r="AP58" s="54"/>
      <c r="AQ58" s="51">
        <f t="shared" si="9"/>
        <v>0</v>
      </c>
      <c r="AR58" s="31">
        <f t="shared" si="13"/>
        <v>34</v>
      </c>
      <c r="AS58" s="73">
        <f t="shared" si="10"/>
        <v>0</v>
      </c>
      <c r="AT58" s="16"/>
      <c r="AU58" s="16"/>
      <c r="AV58" s="16"/>
      <c r="AW58" s="16"/>
    </row>
    <row r="59" spans="1:49" ht="12.75" customHeight="1">
      <c r="A59" s="125"/>
      <c r="B59" s="101" t="s">
        <v>78</v>
      </c>
      <c r="C59" s="49">
        <v>4</v>
      </c>
      <c r="D59" s="55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31"/>
      <c r="AI59" s="31"/>
      <c r="AJ59" s="54"/>
      <c r="AK59" s="53"/>
      <c r="AL59" s="53"/>
      <c r="AM59" s="54"/>
      <c r="AN59" s="54"/>
      <c r="AO59" s="54"/>
      <c r="AP59" s="54"/>
      <c r="AQ59" s="51">
        <f t="shared" si="9"/>
        <v>0</v>
      </c>
      <c r="AR59" s="31">
        <f>34*2</f>
        <v>68</v>
      </c>
      <c r="AS59" s="73">
        <f t="shared" si="10"/>
        <v>0</v>
      </c>
      <c r="AT59" s="16"/>
      <c r="AU59" s="16"/>
      <c r="AV59" s="16"/>
      <c r="AW59" s="16"/>
    </row>
    <row r="60" spans="1:49" ht="27" customHeight="1">
      <c r="A60" s="57"/>
      <c r="B60" s="69"/>
      <c r="C60" s="69"/>
      <c r="D60" s="69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7"/>
      <c r="AN60" s="57"/>
      <c r="AO60" s="57"/>
      <c r="AP60" s="57"/>
      <c r="AQ60" s="57"/>
      <c r="AR60" s="57"/>
      <c r="AS60" s="57"/>
      <c r="AT60" s="16"/>
      <c r="AU60" s="16"/>
      <c r="AV60" s="16"/>
      <c r="AW60" s="16"/>
    </row>
    <row r="61" spans="1:49" ht="90.75" customHeight="1">
      <c r="A61" s="121" t="s">
        <v>85</v>
      </c>
      <c r="B61" s="122"/>
      <c r="C61" s="122"/>
      <c r="D61" s="123"/>
      <c r="E61" s="141" t="s">
        <v>52</v>
      </c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3"/>
      <c r="AQ61" s="142" t="s">
        <v>53</v>
      </c>
      <c r="AR61" s="142" t="s">
        <v>54</v>
      </c>
      <c r="AS61" s="145" t="s">
        <v>55</v>
      </c>
      <c r="AT61" s="16"/>
      <c r="AU61" s="16"/>
      <c r="AV61" s="16"/>
      <c r="AW61" s="16"/>
    </row>
    <row r="62" spans="1:49" ht="21" customHeight="1">
      <c r="A62" s="128" t="s">
        <v>56</v>
      </c>
      <c r="B62" s="129"/>
      <c r="C62" s="130"/>
      <c r="D62" s="46" t="s">
        <v>58</v>
      </c>
      <c r="E62" s="140" t="s">
        <v>59</v>
      </c>
      <c r="F62" s="122"/>
      <c r="G62" s="122"/>
      <c r="H62" s="123"/>
      <c r="I62" s="140" t="s">
        <v>60</v>
      </c>
      <c r="J62" s="122"/>
      <c r="K62" s="122"/>
      <c r="L62" s="123"/>
      <c r="M62" s="140" t="s">
        <v>61</v>
      </c>
      <c r="N62" s="122"/>
      <c r="O62" s="122"/>
      <c r="P62" s="123"/>
      <c r="Q62" s="140" t="s">
        <v>62</v>
      </c>
      <c r="R62" s="122"/>
      <c r="S62" s="122"/>
      <c r="T62" s="123"/>
      <c r="U62" s="140" t="s">
        <v>63</v>
      </c>
      <c r="V62" s="122"/>
      <c r="W62" s="123"/>
      <c r="X62" s="140" t="s">
        <v>64</v>
      </c>
      <c r="Y62" s="122"/>
      <c r="Z62" s="122"/>
      <c r="AA62" s="123"/>
      <c r="AB62" s="140" t="s">
        <v>65</v>
      </c>
      <c r="AC62" s="122"/>
      <c r="AD62" s="123"/>
      <c r="AE62" s="140" t="s">
        <v>66</v>
      </c>
      <c r="AF62" s="122"/>
      <c r="AG62" s="122"/>
      <c r="AH62" s="122"/>
      <c r="AI62" s="123"/>
      <c r="AJ62" s="140" t="s">
        <v>67</v>
      </c>
      <c r="AK62" s="122"/>
      <c r="AL62" s="123"/>
      <c r="AM62" s="140" t="s">
        <v>68</v>
      </c>
      <c r="AN62" s="122"/>
      <c r="AO62" s="122"/>
      <c r="AP62" s="123"/>
      <c r="AQ62" s="125"/>
      <c r="AR62" s="125"/>
      <c r="AS62" s="125"/>
      <c r="AT62" s="16"/>
      <c r="AU62" s="16"/>
      <c r="AV62" s="16"/>
      <c r="AW62" s="16"/>
    </row>
    <row r="63" spans="1:49" ht="15" customHeight="1">
      <c r="A63" s="131"/>
      <c r="B63" s="132"/>
      <c r="C63" s="133"/>
      <c r="D63" s="46" t="s">
        <v>69</v>
      </c>
      <c r="E63" s="47">
        <v>1</v>
      </c>
      <c r="F63" s="47">
        <v>2</v>
      </c>
      <c r="G63" s="47">
        <v>3</v>
      </c>
      <c r="H63" s="47">
        <v>4</v>
      </c>
      <c r="I63" s="47">
        <v>5</v>
      </c>
      <c r="J63" s="47">
        <v>6</v>
      </c>
      <c r="K63" s="47">
        <v>7</v>
      </c>
      <c r="L63" s="47">
        <v>8</v>
      </c>
      <c r="M63" s="47">
        <v>9</v>
      </c>
      <c r="N63" s="47">
        <v>10</v>
      </c>
      <c r="O63" s="47">
        <v>11</v>
      </c>
      <c r="P63" s="47">
        <v>12</v>
      </c>
      <c r="Q63" s="47">
        <v>13</v>
      </c>
      <c r="R63" s="47">
        <v>14</v>
      </c>
      <c r="S63" s="47">
        <v>15</v>
      </c>
      <c r="T63" s="47">
        <v>16</v>
      </c>
      <c r="U63" s="47">
        <v>17</v>
      </c>
      <c r="V63" s="47">
        <v>18</v>
      </c>
      <c r="W63" s="47">
        <v>19</v>
      </c>
      <c r="X63" s="47">
        <v>20</v>
      </c>
      <c r="Y63" s="47">
        <v>21</v>
      </c>
      <c r="Z63" s="47">
        <v>22</v>
      </c>
      <c r="AA63" s="47">
        <v>23</v>
      </c>
      <c r="AB63" s="47">
        <v>24</v>
      </c>
      <c r="AC63" s="47">
        <v>25</v>
      </c>
      <c r="AD63" s="47">
        <v>26</v>
      </c>
      <c r="AE63" s="47">
        <v>27</v>
      </c>
      <c r="AF63" s="47">
        <v>28</v>
      </c>
      <c r="AG63" s="47">
        <v>29</v>
      </c>
      <c r="AH63" s="47">
        <v>30</v>
      </c>
      <c r="AI63" s="47">
        <v>31</v>
      </c>
      <c r="AJ63" s="47">
        <v>32</v>
      </c>
      <c r="AK63" s="47">
        <v>33</v>
      </c>
      <c r="AL63" s="47">
        <v>34</v>
      </c>
      <c r="AM63" s="47">
        <v>35</v>
      </c>
      <c r="AN63" s="47">
        <v>36</v>
      </c>
      <c r="AO63" s="47">
        <v>37</v>
      </c>
      <c r="AP63" s="47">
        <v>38</v>
      </c>
      <c r="AQ63" s="137"/>
      <c r="AR63" s="137"/>
      <c r="AS63" s="137"/>
      <c r="AT63" s="16"/>
      <c r="AU63" s="16"/>
      <c r="AV63" s="16"/>
      <c r="AW63" s="16"/>
    </row>
    <row r="64" spans="1:49" ht="14.25" customHeight="1">
      <c r="A64" s="124" t="s">
        <v>80</v>
      </c>
      <c r="B64" s="134" t="s">
        <v>71</v>
      </c>
      <c r="C64" s="71" t="s">
        <v>86</v>
      </c>
      <c r="D64" s="55"/>
      <c r="E64" s="63"/>
      <c r="F64" s="116" t="s">
        <v>96</v>
      </c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116" t="s">
        <v>96</v>
      </c>
      <c r="R64" s="63"/>
      <c r="S64" s="63"/>
      <c r="T64" s="63"/>
      <c r="U64" s="63"/>
      <c r="V64" s="63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54"/>
      <c r="AN64" s="54"/>
      <c r="AO64" s="54"/>
      <c r="AP64" s="54"/>
      <c r="AQ64" s="51">
        <f t="shared" ref="AQ64:AQ87" si="14">COUNTA(E64:AP64)</f>
        <v>2</v>
      </c>
      <c r="AR64" s="31">
        <f>34*5</f>
        <v>170</v>
      </c>
      <c r="AS64" s="73">
        <f t="shared" ref="AS64:AS87" si="15">AQ64/AR64</f>
        <v>1.1764705882352941E-2</v>
      </c>
      <c r="AT64" s="16"/>
      <c r="AU64" s="16"/>
      <c r="AV64" s="16"/>
      <c r="AW64" s="16"/>
    </row>
    <row r="65" spans="1:49" ht="17.25" customHeight="1">
      <c r="A65" s="125"/>
      <c r="B65" s="125"/>
      <c r="C65" s="71" t="s">
        <v>87</v>
      </c>
      <c r="D65" s="55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116" t="s">
        <v>96</v>
      </c>
      <c r="Q65" s="63"/>
      <c r="R65" s="63"/>
      <c r="S65" s="116" t="s">
        <v>96</v>
      </c>
      <c r="T65" s="63"/>
      <c r="U65" s="63"/>
      <c r="V65" s="63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54"/>
      <c r="AN65" s="54"/>
      <c r="AO65" s="54"/>
      <c r="AP65" s="54"/>
      <c r="AQ65" s="51">
        <f t="shared" si="14"/>
        <v>2</v>
      </c>
      <c r="AR65" s="31">
        <f>34*5</f>
        <v>170</v>
      </c>
      <c r="AS65" s="73">
        <f t="shared" si="15"/>
        <v>1.1764705882352941E-2</v>
      </c>
      <c r="AT65" s="16"/>
      <c r="AU65" s="16"/>
      <c r="AV65" s="16"/>
      <c r="AW65" s="16"/>
    </row>
    <row r="66" spans="1:49" ht="18" customHeight="1">
      <c r="A66" s="125"/>
      <c r="B66" s="134" t="s">
        <v>88</v>
      </c>
      <c r="C66" s="71" t="s">
        <v>86</v>
      </c>
      <c r="D66" s="55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116" t="s">
        <v>96</v>
      </c>
      <c r="U66" s="63"/>
      <c r="V66" s="63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54"/>
      <c r="AN66" s="54"/>
      <c r="AO66" s="54"/>
      <c r="AP66" s="54"/>
      <c r="AQ66" s="51">
        <f t="shared" si="14"/>
        <v>1</v>
      </c>
      <c r="AR66" s="31">
        <f>34*3</f>
        <v>102</v>
      </c>
      <c r="AS66" s="73">
        <f t="shared" si="15"/>
        <v>9.8039215686274508E-3</v>
      </c>
      <c r="AT66" s="16"/>
      <c r="AU66" s="16"/>
      <c r="AV66" s="16"/>
      <c r="AW66" s="16"/>
    </row>
    <row r="67" spans="1:49" ht="18" customHeight="1">
      <c r="A67" s="125"/>
      <c r="B67" s="125"/>
      <c r="C67" s="71" t="s">
        <v>87</v>
      </c>
      <c r="D67" s="55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116" t="s">
        <v>96</v>
      </c>
      <c r="U67" s="63"/>
      <c r="V67" s="63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54"/>
      <c r="AN67" s="54"/>
      <c r="AO67" s="54"/>
      <c r="AP67" s="54"/>
      <c r="AQ67" s="51">
        <f t="shared" si="14"/>
        <v>1</v>
      </c>
      <c r="AR67" s="31">
        <f>34*3</f>
        <v>102</v>
      </c>
      <c r="AS67" s="73">
        <f t="shared" si="15"/>
        <v>9.8039215686274508E-3</v>
      </c>
      <c r="AT67" s="16"/>
      <c r="AU67" s="16"/>
      <c r="AV67" s="16"/>
      <c r="AW67" s="16"/>
    </row>
    <row r="68" spans="1:49" ht="21" customHeight="1">
      <c r="A68" s="125"/>
      <c r="B68" s="134" t="s">
        <v>89</v>
      </c>
      <c r="C68" s="71" t="s">
        <v>86</v>
      </c>
      <c r="D68" s="77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54"/>
      <c r="AN68" s="54"/>
      <c r="AO68" s="54"/>
      <c r="AP68" s="54"/>
      <c r="AQ68" s="51">
        <f t="shared" si="14"/>
        <v>0</v>
      </c>
      <c r="AR68" s="31">
        <v>68</v>
      </c>
      <c r="AS68" s="73">
        <f t="shared" si="15"/>
        <v>0</v>
      </c>
      <c r="AT68" s="16"/>
      <c r="AU68" s="16"/>
      <c r="AV68" s="16"/>
      <c r="AW68" s="16"/>
    </row>
    <row r="69" spans="1:49" ht="18.75" customHeight="1">
      <c r="A69" s="125"/>
      <c r="B69" s="125"/>
      <c r="C69" s="71" t="s">
        <v>87</v>
      </c>
      <c r="D69" s="77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54"/>
      <c r="AN69" s="54"/>
      <c r="AO69" s="54"/>
      <c r="AP69" s="54"/>
      <c r="AQ69" s="51">
        <f t="shared" si="14"/>
        <v>0</v>
      </c>
      <c r="AR69" s="31">
        <v>68</v>
      </c>
      <c r="AS69" s="73">
        <f t="shared" si="15"/>
        <v>0</v>
      </c>
      <c r="AT69" s="16"/>
      <c r="AU69" s="16"/>
      <c r="AV69" s="16"/>
      <c r="AW69" s="16"/>
    </row>
    <row r="70" spans="1:49" ht="21" customHeight="1">
      <c r="A70" s="125"/>
      <c r="B70" s="134" t="s">
        <v>72</v>
      </c>
      <c r="C70" s="71" t="s">
        <v>86</v>
      </c>
      <c r="D70" s="55"/>
      <c r="E70" s="63"/>
      <c r="F70" s="63"/>
      <c r="G70" s="63"/>
      <c r="H70" s="63"/>
      <c r="I70" s="63"/>
      <c r="J70" s="63"/>
      <c r="K70" s="63"/>
      <c r="L70" s="63"/>
      <c r="M70" s="116" t="s">
        <v>96</v>
      </c>
      <c r="N70" s="63"/>
      <c r="O70" s="63"/>
      <c r="P70" s="63"/>
      <c r="Q70" s="63"/>
      <c r="R70" s="63"/>
      <c r="S70" s="63"/>
      <c r="T70" s="63"/>
      <c r="U70" s="63"/>
      <c r="V70" s="63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106"/>
      <c r="AJ70" s="106"/>
      <c r="AK70" s="92"/>
      <c r="AL70" s="92"/>
      <c r="AM70" s="54"/>
      <c r="AN70" s="54"/>
      <c r="AO70" s="54"/>
      <c r="AP70" s="54"/>
      <c r="AQ70" s="51">
        <f t="shared" si="14"/>
        <v>1</v>
      </c>
      <c r="AR70" s="31">
        <f>34*5</f>
        <v>170</v>
      </c>
      <c r="AS70" s="73">
        <f t="shared" si="15"/>
        <v>5.8823529411764705E-3</v>
      </c>
      <c r="AT70" s="16"/>
      <c r="AU70" s="16"/>
      <c r="AV70" s="16"/>
      <c r="AW70" s="16"/>
    </row>
    <row r="71" spans="1:49" ht="21" customHeight="1">
      <c r="A71" s="125"/>
      <c r="B71" s="125"/>
      <c r="C71" s="71" t="s">
        <v>87</v>
      </c>
      <c r="D71" s="55"/>
      <c r="E71" s="63"/>
      <c r="F71" s="63"/>
      <c r="G71" s="63"/>
      <c r="H71" s="63"/>
      <c r="I71" s="63"/>
      <c r="J71" s="63"/>
      <c r="K71" s="63"/>
      <c r="L71" s="63"/>
      <c r="M71" s="116" t="s">
        <v>96</v>
      </c>
      <c r="N71" s="63"/>
      <c r="O71" s="63"/>
      <c r="P71" s="63"/>
      <c r="Q71" s="63"/>
      <c r="R71" s="63"/>
      <c r="S71" s="63"/>
      <c r="T71" s="63"/>
      <c r="U71" s="63"/>
      <c r="V71" s="63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106"/>
      <c r="AJ71" s="106"/>
      <c r="AK71" s="92"/>
      <c r="AL71" s="92"/>
      <c r="AM71" s="54"/>
      <c r="AN71" s="54"/>
      <c r="AO71" s="54"/>
      <c r="AP71" s="54"/>
      <c r="AQ71" s="51">
        <f t="shared" si="14"/>
        <v>1</v>
      </c>
      <c r="AR71" s="31">
        <f>34*5</f>
        <v>170</v>
      </c>
      <c r="AS71" s="73">
        <f t="shared" si="15"/>
        <v>5.8823529411764705E-3</v>
      </c>
      <c r="AT71" s="16"/>
      <c r="AU71" s="16"/>
      <c r="AV71" s="16"/>
      <c r="AW71" s="16"/>
    </row>
    <row r="72" spans="1:49" ht="21" customHeight="1">
      <c r="A72" s="125"/>
      <c r="B72" s="134" t="s">
        <v>90</v>
      </c>
      <c r="C72" s="71" t="s">
        <v>86</v>
      </c>
      <c r="D72" s="55"/>
      <c r="E72" s="63"/>
      <c r="F72" s="63"/>
      <c r="G72" s="63"/>
      <c r="H72" s="116" t="s">
        <v>96</v>
      </c>
      <c r="I72" s="63"/>
      <c r="J72" s="63"/>
      <c r="K72" s="63"/>
      <c r="L72" s="63"/>
      <c r="M72" s="63"/>
      <c r="N72" s="116" t="s">
        <v>96</v>
      </c>
      <c r="O72" s="63"/>
      <c r="P72" s="63"/>
      <c r="Q72" s="63"/>
      <c r="R72" s="63"/>
      <c r="S72" s="63"/>
      <c r="T72" s="116" t="s">
        <v>96</v>
      </c>
      <c r="U72" s="63"/>
      <c r="V72" s="63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106"/>
      <c r="AJ72" s="106"/>
      <c r="AK72" s="92"/>
      <c r="AL72" s="92"/>
      <c r="AM72" s="54"/>
      <c r="AN72" s="54"/>
      <c r="AO72" s="54"/>
      <c r="AP72" s="54"/>
      <c r="AQ72" s="51">
        <f t="shared" si="14"/>
        <v>3</v>
      </c>
      <c r="AR72" s="31">
        <f>34*3</f>
        <v>102</v>
      </c>
      <c r="AS72" s="73">
        <f t="shared" si="15"/>
        <v>2.9411764705882353E-2</v>
      </c>
      <c r="AT72" s="16"/>
      <c r="AU72" s="16"/>
      <c r="AV72" s="16"/>
      <c r="AW72" s="16"/>
    </row>
    <row r="73" spans="1:49" ht="18.75" customHeight="1">
      <c r="A73" s="125"/>
      <c r="B73" s="125"/>
      <c r="C73" s="71" t="s">
        <v>87</v>
      </c>
      <c r="D73" s="74"/>
      <c r="E73" s="63"/>
      <c r="F73" s="63"/>
      <c r="G73" s="63"/>
      <c r="H73" s="116" t="s">
        <v>96</v>
      </c>
      <c r="I73" s="63"/>
      <c r="J73" s="63"/>
      <c r="K73" s="63"/>
      <c r="L73" s="63"/>
      <c r="M73" s="63"/>
      <c r="N73" s="116" t="s">
        <v>96</v>
      </c>
      <c r="O73" s="63"/>
      <c r="P73" s="63"/>
      <c r="Q73" s="63"/>
      <c r="R73" s="63"/>
      <c r="S73" s="63"/>
      <c r="T73" s="116" t="s">
        <v>96</v>
      </c>
      <c r="U73" s="63"/>
      <c r="V73" s="63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106"/>
      <c r="AJ73" s="106"/>
      <c r="AK73" s="92"/>
      <c r="AL73" s="92"/>
      <c r="AM73" s="54"/>
      <c r="AN73" s="54"/>
      <c r="AO73" s="54"/>
      <c r="AP73" s="54"/>
      <c r="AQ73" s="51">
        <f t="shared" si="14"/>
        <v>3</v>
      </c>
      <c r="AR73" s="31">
        <f>34*3</f>
        <v>102</v>
      </c>
      <c r="AS73" s="73">
        <f t="shared" si="15"/>
        <v>2.9411764705882353E-2</v>
      </c>
      <c r="AT73" s="16"/>
      <c r="AU73" s="16"/>
      <c r="AV73" s="16"/>
      <c r="AW73" s="16"/>
    </row>
    <row r="74" spans="1:49" ht="18" customHeight="1">
      <c r="A74" s="125"/>
      <c r="B74" s="134" t="s">
        <v>91</v>
      </c>
      <c r="C74" s="71" t="s">
        <v>86</v>
      </c>
      <c r="D74" s="55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104"/>
      <c r="AH74" s="92"/>
      <c r="AI74" s="92"/>
      <c r="AJ74" s="106"/>
      <c r="AK74" s="92"/>
      <c r="AL74" s="92"/>
      <c r="AM74" s="54"/>
      <c r="AN74" s="54"/>
      <c r="AO74" s="54"/>
      <c r="AP74" s="54"/>
      <c r="AQ74" s="51">
        <f t="shared" si="14"/>
        <v>0</v>
      </c>
      <c r="AR74" s="31">
        <f>34*1</f>
        <v>34</v>
      </c>
      <c r="AS74" s="73">
        <f t="shared" si="15"/>
        <v>0</v>
      </c>
      <c r="AT74" s="16"/>
      <c r="AU74" s="16"/>
      <c r="AV74" s="16"/>
      <c r="AW74" s="16"/>
    </row>
    <row r="75" spans="1:49" ht="15.75" customHeight="1">
      <c r="A75" s="125"/>
      <c r="B75" s="125"/>
      <c r="C75" s="71" t="s">
        <v>87</v>
      </c>
      <c r="D75" s="55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31"/>
      <c r="AK75" s="53"/>
      <c r="AL75" s="53"/>
      <c r="AM75" s="54"/>
      <c r="AN75" s="54"/>
      <c r="AO75" s="54"/>
      <c r="AP75" s="54"/>
      <c r="AQ75" s="51">
        <f t="shared" si="14"/>
        <v>0</v>
      </c>
      <c r="AR75" s="31">
        <f>34*1</f>
        <v>34</v>
      </c>
      <c r="AS75" s="73">
        <f t="shared" si="15"/>
        <v>0</v>
      </c>
      <c r="AT75" s="16"/>
      <c r="AU75" s="16"/>
      <c r="AV75" s="16"/>
      <c r="AW75" s="16"/>
    </row>
    <row r="76" spans="1:49" ht="12.75" customHeight="1">
      <c r="A76" s="125"/>
      <c r="B76" s="134" t="s">
        <v>92</v>
      </c>
      <c r="C76" s="71" t="s">
        <v>86</v>
      </c>
      <c r="D76" s="55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31"/>
      <c r="AJ76" s="53"/>
      <c r="AK76" s="53"/>
      <c r="AL76" s="53"/>
      <c r="AM76" s="54"/>
      <c r="AN76" s="54"/>
      <c r="AO76" s="54"/>
      <c r="AP76" s="54"/>
      <c r="AQ76" s="51">
        <f t="shared" si="14"/>
        <v>0</v>
      </c>
      <c r="AR76" s="31">
        <v>17</v>
      </c>
      <c r="AS76" s="73">
        <f t="shared" si="15"/>
        <v>0</v>
      </c>
      <c r="AT76" s="16"/>
      <c r="AU76" s="16"/>
      <c r="AV76" s="16"/>
      <c r="AW76" s="16"/>
    </row>
    <row r="77" spans="1:49" ht="12.75" customHeight="1">
      <c r="A77" s="125"/>
      <c r="B77" s="125"/>
      <c r="C77" s="71" t="s">
        <v>87</v>
      </c>
      <c r="D77" s="55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31"/>
      <c r="AJ77" s="53"/>
      <c r="AK77" s="53"/>
      <c r="AL77" s="53"/>
      <c r="AM77" s="54"/>
      <c r="AN77" s="54"/>
      <c r="AO77" s="54"/>
      <c r="AP77" s="54"/>
      <c r="AQ77" s="51">
        <f t="shared" si="14"/>
        <v>0</v>
      </c>
      <c r="AR77" s="31">
        <v>17</v>
      </c>
      <c r="AS77" s="73">
        <f t="shared" si="15"/>
        <v>0</v>
      </c>
      <c r="AT77" s="16"/>
      <c r="AU77" s="16"/>
      <c r="AV77" s="16"/>
      <c r="AW77" s="16"/>
    </row>
    <row r="78" spans="1:49" ht="18" customHeight="1">
      <c r="A78" s="125"/>
      <c r="B78" s="134" t="s">
        <v>93</v>
      </c>
      <c r="C78" s="71" t="s">
        <v>86</v>
      </c>
      <c r="D78" s="74"/>
      <c r="E78" s="53"/>
      <c r="F78" s="53"/>
      <c r="G78" s="117" t="s">
        <v>96</v>
      </c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31"/>
      <c r="AG78" s="31"/>
      <c r="AH78" s="53"/>
      <c r="AI78" s="53"/>
      <c r="AJ78" s="54"/>
      <c r="AK78" s="31"/>
      <c r="AL78" s="53"/>
      <c r="AM78" s="54"/>
      <c r="AN78" s="54"/>
      <c r="AO78" s="54"/>
      <c r="AP78" s="54"/>
      <c r="AQ78" s="51">
        <f t="shared" si="14"/>
        <v>1</v>
      </c>
      <c r="AR78" s="31">
        <f t="shared" ref="AR78:AR83" si="16">34*1</f>
        <v>34</v>
      </c>
      <c r="AS78" s="73">
        <f t="shared" si="15"/>
        <v>2.9411764705882353E-2</v>
      </c>
      <c r="AT78" s="16"/>
      <c r="AU78" s="16"/>
      <c r="AV78" s="16"/>
      <c r="AW78" s="16"/>
    </row>
    <row r="79" spans="1:49" ht="15.75" customHeight="1">
      <c r="A79" s="125"/>
      <c r="B79" s="125"/>
      <c r="C79" s="71" t="s">
        <v>87</v>
      </c>
      <c r="D79" s="74"/>
      <c r="E79" s="53"/>
      <c r="F79" s="53"/>
      <c r="G79" s="117" t="s">
        <v>96</v>
      </c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31"/>
      <c r="AG79" s="31"/>
      <c r="AH79" s="53"/>
      <c r="AI79" s="53"/>
      <c r="AJ79" s="54"/>
      <c r="AK79" s="31"/>
      <c r="AL79" s="53"/>
      <c r="AM79" s="54"/>
      <c r="AN79" s="54"/>
      <c r="AO79" s="54"/>
      <c r="AP79" s="54"/>
      <c r="AQ79" s="51">
        <f t="shared" si="14"/>
        <v>1</v>
      </c>
      <c r="AR79" s="31">
        <f t="shared" si="16"/>
        <v>34</v>
      </c>
      <c r="AS79" s="73">
        <f t="shared" si="15"/>
        <v>2.9411764705882353E-2</v>
      </c>
      <c r="AT79" s="16"/>
      <c r="AU79" s="16"/>
      <c r="AV79" s="16"/>
      <c r="AW79" s="16"/>
    </row>
    <row r="80" spans="1:49" ht="18" customHeight="1">
      <c r="A80" s="125"/>
      <c r="B80" s="134" t="s">
        <v>75</v>
      </c>
      <c r="C80" s="71" t="s">
        <v>86</v>
      </c>
      <c r="D80" s="74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31"/>
      <c r="AG80" s="31"/>
      <c r="AH80" s="53"/>
      <c r="AI80" s="53"/>
      <c r="AJ80" s="54"/>
      <c r="AK80" s="31"/>
      <c r="AL80" s="53"/>
      <c r="AM80" s="54"/>
      <c r="AN80" s="54"/>
      <c r="AO80" s="54"/>
      <c r="AP80" s="54"/>
      <c r="AQ80" s="51">
        <f t="shared" si="14"/>
        <v>0</v>
      </c>
      <c r="AR80" s="31">
        <f t="shared" si="16"/>
        <v>34</v>
      </c>
      <c r="AS80" s="73">
        <f t="shared" si="15"/>
        <v>0</v>
      </c>
      <c r="AT80" s="16"/>
      <c r="AU80" s="16"/>
      <c r="AV80" s="16"/>
      <c r="AW80" s="16"/>
    </row>
    <row r="81" spans="1:49" ht="14.25" customHeight="1">
      <c r="A81" s="125"/>
      <c r="B81" s="125"/>
      <c r="C81" s="71" t="s">
        <v>87</v>
      </c>
      <c r="D81" s="74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31"/>
      <c r="AG81" s="31"/>
      <c r="AH81" s="53"/>
      <c r="AI81" s="53"/>
      <c r="AJ81" s="54"/>
      <c r="AK81" s="31"/>
      <c r="AL81" s="53"/>
      <c r="AM81" s="54"/>
      <c r="AN81" s="54"/>
      <c r="AO81" s="54"/>
      <c r="AP81" s="54"/>
      <c r="AQ81" s="51">
        <f t="shared" si="14"/>
        <v>0</v>
      </c>
      <c r="AR81" s="31">
        <f t="shared" si="16"/>
        <v>34</v>
      </c>
      <c r="AS81" s="73">
        <f t="shared" si="15"/>
        <v>0</v>
      </c>
      <c r="AT81" s="16"/>
      <c r="AU81" s="16"/>
      <c r="AV81" s="16"/>
      <c r="AW81" s="16"/>
    </row>
    <row r="82" spans="1:49" ht="12.75" customHeight="1">
      <c r="A82" s="125"/>
      <c r="B82" s="134" t="s">
        <v>76</v>
      </c>
      <c r="C82" s="71" t="s">
        <v>86</v>
      </c>
      <c r="D82" s="74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31"/>
      <c r="AG82" s="31"/>
      <c r="AH82" s="53"/>
      <c r="AI82" s="53"/>
      <c r="AJ82" s="54"/>
      <c r="AK82" s="31"/>
      <c r="AL82" s="53"/>
      <c r="AM82" s="54"/>
      <c r="AN82" s="54"/>
      <c r="AO82" s="54"/>
      <c r="AP82" s="54"/>
      <c r="AQ82" s="51">
        <f t="shared" si="14"/>
        <v>0</v>
      </c>
      <c r="AR82" s="31">
        <f t="shared" si="16"/>
        <v>34</v>
      </c>
      <c r="AS82" s="73">
        <f t="shared" si="15"/>
        <v>0</v>
      </c>
      <c r="AT82" s="16"/>
      <c r="AU82" s="16"/>
      <c r="AV82" s="16"/>
      <c r="AW82" s="16"/>
    </row>
    <row r="83" spans="1:49" ht="12.75" customHeight="1">
      <c r="A83" s="125"/>
      <c r="B83" s="125"/>
      <c r="C83" s="71" t="s">
        <v>87</v>
      </c>
      <c r="D83" s="74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31"/>
      <c r="AG83" s="31"/>
      <c r="AH83" s="53"/>
      <c r="AI83" s="53"/>
      <c r="AJ83" s="54"/>
      <c r="AK83" s="31"/>
      <c r="AL83" s="53"/>
      <c r="AM83" s="54"/>
      <c r="AN83" s="54"/>
      <c r="AO83" s="54"/>
      <c r="AP83" s="54"/>
      <c r="AQ83" s="51">
        <f t="shared" si="14"/>
        <v>0</v>
      </c>
      <c r="AR83" s="31">
        <f t="shared" si="16"/>
        <v>34</v>
      </c>
      <c r="AS83" s="73">
        <f t="shared" si="15"/>
        <v>0</v>
      </c>
      <c r="AT83" s="16"/>
      <c r="AU83" s="16"/>
      <c r="AV83" s="16"/>
      <c r="AW83" s="16"/>
    </row>
    <row r="84" spans="1:49" ht="15" customHeight="1">
      <c r="A84" s="125"/>
      <c r="B84" s="134" t="s">
        <v>94</v>
      </c>
      <c r="C84" s="71" t="s">
        <v>86</v>
      </c>
      <c r="D84" s="55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31"/>
      <c r="AI84" s="31"/>
      <c r="AJ84" s="54"/>
      <c r="AK84" s="53"/>
      <c r="AL84" s="53"/>
      <c r="AM84" s="54"/>
      <c r="AN84" s="54"/>
      <c r="AO84" s="54"/>
      <c r="AP84" s="54"/>
      <c r="AQ84" s="51">
        <f t="shared" si="14"/>
        <v>0</v>
      </c>
      <c r="AR84" s="31">
        <f t="shared" ref="AR84:AR87" si="17">34*2</f>
        <v>68</v>
      </c>
      <c r="AS84" s="73">
        <f t="shared" si="15"/>
        <v>0</v>
      </c>
      <c r="AT84" s="16"/>
      <c r="AU84" s="16"/>
      <c r="AV84" s="16"/>
      <c r="AW84" s="16"/>
    </row>
    <row r="85" spans="1:49" ht="12.75" customHeight="1">
      <c r="A85" s="125"/>
      <c r="B85" s="125"/>
      <c r="C85" s="71" t="s">
        <v>87</v>
      </c>
      <c r="D85" s="55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31"/>
      <c r="AI85" s="31"/>
      <c r="AJ85" s="54"/>
      <c r="AK85" s="53"/>
      <c r="AL85" s="53"/>
      <c r="AM85" s="54"/>
      <c r="AN85" s="54"/>
      <c r="AO85" s="54"/>
      <c r="AP85" s="54"/>
      <c r="AQ85" s="51">
        <f t="shared" si="14"/>
        <v>0</v>
      </c>
      <c r="AR85" s="31">
        <f t="shared" si="17"/>
        <v>68</v>
      </c>
      <c r="AS85" s="73">
        <f t="shared" si="15"/>
        <v>0</v>
      </c>
      <c r="AT85" s="16"/>
      <c r="AU85" s="16"/>
      <c r="AV85" s="16"/>
      <c r="AW85" s="16"/>
    </row>
    <row r="86" spans="1:49" ht="15" customHeight="1">
      <c r="A86" s="125"/>
      <c r="B86" s="134" t="s">
        <v>78</v>
      </c>
      <c r="C86" s="71" t="s">
        <v>86</v>
      </c>
      <c r="D86" s="55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31"/>
      <c r="AI86" s="31"/>
      <c r="AJ86" s="54"/>
      <c r="AK86" s="53"/>
      <c r="AL86" s="53"/>
      <c r="AM86" s="54"/>
      <c r="AN86" s="54"/>
      <c r="AO86" s="54"/>
      <c r="AP86" s="54"/>
      <c r="AQ86" s="51">
        <f t="shared" si="14"/>
        <v>0</v>
      </c>
      <c r="AR86" s="31">
        <f t="shared" si="17"/>
        <v>68</v>
      </c>
      <c r="AS86" s="73">
        <f t="shared" si="15"/>
        <v>0</v>
      </c>
      <c r="AT86" s="16"/>
      <c r="AU86" s="16"/>
      <c r="AV86" s="16"/>
      <c r="AW86" s="16"/>
    </row>
    <row r="87" spans="1:49" ht="14.25" customHeight="1">
      <c r="A87" s="125"/>
      <c r="B87" s="125"/>
      <c r="C87" s="71" t="s">
        <v>87</v>
      </c>
      <c r="D87" s="55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31"/>
      <c r="AI87" s="31"/>
      <c r="AJ87" s="54"/>
      <c r="AK87" s="53"/>
      <c r="AL87" s="53"/>
      <c r="AM87" s="54"/>
      <c r="AN87" s="54"/>
      <c r="AO87" s="54"/>
      <c r="AP87" s="54"/>
      <c r="AQ87" s="51">
        <f t="shared" si="14"/>
        <v>0</v>
      </c>
      <c r="AR87" s="31">
        <f t="shared" si="17"/>
        <v>68</v>
      </c>
      <c r="AS87" s="73">
        <f t="shared" si="15"/>
        <v>0</v>
      </c>
      <c r="AT87" s="16"/>
      <c r="AU87" s="16"/>
      <c r="AV87" s="16"/>
      <c r="AW87" s="16"/>
    </row>
    <row r="88" spans="1:49" ht="27" customHeight="1">
      <c r="A88" s="126"/>
      <c r="B88" s="122"/>
      <c r="C88" s="122"/>
      <c r="D88" s="127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7"/>
      <c r="AN88" s="57"/>
      <c r="AO88" s="57"/>
      <c r="AP88" s="57"/>
      <c r="AQ88" s="57"/>
      <c r="AR88" s="57"/>
      <c r="AS88" s="57"/>
      <c r="AT88" s="16"/>
      <c r="AU88" s="16"/>
      <c r="AV88" s="16"/>
      <c r="AW88" s="16"/>
    </row>
    <row r="89" spans="1:49" ht="116.25" customHeight="1">
      <c r="A89" s="121" t="s">
        <v>95</v>
      </c>
      <c r="B89" s="122"/>
      <c r="C89" s="122"/>
      <c r="D89" s="123"/>
      <c r="E89" s="141" t="s">
        <v>52</v>
      </c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3"/>
      <c r="AQ89" s="142" t="s">
        <v>53</v>
      </c>
      <c r="AR89" s="138" t="s">
        <v>54</v>
      </c>
      <c r="AS89" s="139" t="s">
        <v>55</v>
      </c>
      <c r="AT89" s="39"/>
      <c r="AU89" s="39"/>
      <c r="AV89" s="39"/>
      <c r="AW89" s="39"/>
    </row>
    <row r="90" spans="1:49" ht="21.75" customHeight="1">
      <c r="A90" s="128" t="s">
        <v>56</v>
      </c>
      <c r="B90" s="129"/>
      <c r="C90" s="130"/>
      <c r="D90" s="46" t="s">
        <v>58</v>
      </c>
      <c r="E90" s="140" t="s">
        <v>59</v>
      </c>
      <c r="F90" s="122"/>
      <c r="G90" s="122"/>
      <c r="H90" s="123"/>
      <c r="I90" s="140" t="s">
        <v>60</v>
      </c>
      <c r="J90" s="122"/>
      <c r="K90" s="122"/>
      <c r="L90" s="123"/>
      <c r="M90" s="140" t="s">
        <v>61</v>
      </c>
      <c r="N90" s="122"/>
      <c r="O90" s="122"/>
      <c r="P90" s="123"/>
      <c r="Q90" s="140" t="s">
        <v>62</v>
      </c>
      <c r="R90" s="122"/>
      <c r="S90" s="122"/>
      <c r="T90" s="123"/>
      <c r="U90" s="140" t="s">
        <v>63</v>
      </c>
      <c r="V90" s="122"/>
      <c r="W90" s="123"/>
      <c r="X90" s="140" t="s">
        <v>64</v>
      </c>
      <c r="Y90" s="122"/>
      <c r="Z90" s="122"/>
      <c r="AA90" s="123"/>
      <c r="AB90" s="140" t="s">
        <v>65</v>
      </c>
      <c r="AC90" s="122"/>
      <c r="AD90" s="123"/>
      <c r="AE90" s="140" t="s">
        <v>66</v>
      </c>
      <c r="AF90" s="122"/>
      <c r="AG90" s="122"/>
      <c r="AH90" s="122"/>
      <c r="AI90" s="123"/>
      <c r="AJ90" s="140" t="s">
        <v>67</v>
      </c>
      <c r="AK90" s="122"/>
      <c r="AL90" s="123"/>
      <c r="AM90" s="140" t="s">
        <v>68</v>
      </c>
      <c r="AN90" s="122"/>
      <c r="AO90" s="122"/>
      <c r="AP90" s="123"/>
      <c r="AQ90" s="125"/>
      <c r="AR90" s="125"/>
      <c r="AS90" s="125"/>
      <c r="AT90" s="39"/>
      <c r="AU90" s="39"/>
      <c r="AV90" s="39"/>
      <c r="AW90" s="39"/>
    </row>
    <row r="91" spans="1:49" ht="11.25" customHeight="1">
      <c r="A91" s="131"/>
      <c r="B91" s="132"/>
      <c r="C91" s="133"/>
      <c r="D91" s="46" t="s">
        <v>69</v>
      </c>
      <c r="E91" s="47">
        <v>1</v>
      </c>
      <c r="F91" s="47">
        <v>2</v>
      </c>
      <c r="G91" s="47">
        <v>3</v>
      </c>
      <c r="H91" s="47">
        <v>4</v>
      </c>
      <c r="I91" s="47">
        <v>5</v>
      </c>
      <c r="J91" s="47">
        <v>6</v>
      </c>
      <c r="K91" s="47">
        <v>7</v>
      </c>
      <c r="L91" s="47">
        <v>8</v>
      </c>
      <c r="M91" s="47">
        <v>9</v>
      </c>
      <c r="N91" s="47">
        <v>10</v>
      </c>
      <c r="O91" s="47">
        <v>11</v>
      </c>
      <c r="P91" s="47">
        <v>12</v>
      </c>
      <c r="Q91" s="47">
        <v>13</v>
      </c>
      <c r="R91" s="47">
        <v>14</v>
      </c>
      <c r="S91" s="47">
        <v>15</v>
      </c>
      <c r="T91" s="47">
        <v>16</v>
      </c>
      <c r="U91" s="47">
        <v>17</v>
      </c>
      <c r="V91" s="47">
        <v>18</v>
      </c>
      <c r="W91" s="47">
        <v>19</v>
      </c>
      <c r="X91" s="47">
        <v>20</v>
      </c>
      <c r="Y91" s="47">
        <v>21</v>
      </c>
      <c r="Z91" s="47">
        <v>22</v>
      </c>
      <c r="AA91" s="47">
        <v>23</v>
      </c>
      <c r="AB91" s="47">
        <v>24</v>
      </c>
      <c r="AC91" s="47">
        <v>25</v>
      </c>
      <c r="AD91" s="47">
        <v>26</v>
      </c>
      <c r="AE91" s="47">
        <v>27</v>
      </c>
      <c r="AF91" s="47">
        <v>28</v>
      </c>
      <c r="AG91" s="47">
        <v>29</v>
      </c>
      <c r="AH91" s="47">
        <v>30</v>
      </c>
      <c r="AI91" s="47">
        <v>31</v>
      </c>
      <c r="AJ91" s="47">
        <v>32</v>
      </c>
      <c r="AK91" s="47">
        <v>33</v>
      </c>
      <c r="AL91" s="47">
        <v>34</v>
      </c>
      <c r="AM91" s="47">
        <v>35</v>
      </c>
      <c r="AN91" s="47">
        <v>36</v>
      </c>
      <c r="AO91" s="47">
        <v>37</v>
      </c>
      <c r="AP91" s="47">
        <v>38</v>
      </c>
      <c r="AQ91" s="137"/>
      <c r="AR91" s="137"/>
      <c r="AS91" s="137"/>
      <c r="AT91" s="48"/>
      <c r="AU91" s="48"/>
      <c r="AV91" s="48"/>
      <c r="AW91" s="48"/>
    </row>
    <row r="92" spans="1:49" ht="12.75" customHeight="1">
      <c r="A92" s="135" t="s">
        <v>80</v>
      </c>
      <c r="B92" s="101" t="s">
        <v>71</v>
      </c>
      <c r="C92" s="71">
        <v>6</v>
      </c>
      <c r="D92" s="55"/>
      <c r="E92" s="63"/>
      <c r="F92" s="116" t="s">
        <v>96</v>
      </c>
      <c r="G92" s="63"/>
      <c r="H92" s="63"/>
      <c r="I92" s="63"/>
      <c r="J92" s="63"/>
      <c r="K92" s="116" t="s">
        <v>96</v>
      </c>
      <c r="L92" s="63"/>
      <c r="M92" s="63"/>
      <c r="N92" s="63"/>
      <c r="O92" s="63"/>
      <c r="P92" s="116" t="s">
        <v>96</v>
      </c>
      <c r="Q92" s="63"/>
      <c r="R92" s="63"/>
      <c r="S92" s="116" t="s">
        <v>96</v>
      </c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92"/>
      <c r="AE92" s="92"/>
      <c r="AF92" s="92"/>
      <c r="AG92" s="53"/>
      <c r="AH92" s="53"/>
      <c r="AI92" s="53"/>
      <c r="AJ92" s="53"/>
      <c r="AK92" s="65"/>
      <c r="AL92" s="53"/>
      <c r="AM92" s="54"/>
      <c r="AN92" s="54"/>
      <c r="AO92" s="54"/>
      <c r="AP92" s="54"/>
      <c r="AQ92" s="51">
        <f t="shared" ref="AQ92:AQ102" si="18">COUNTA(E92:AP92)</f>
        <v>4</v>
      </c>
      <c r="AR92" s="31">
        <f>34*6</f>
        <v>204</v>
      </c>
      <c r="AS92" s="73">
        <f t="shared" ref="AS92:AS102" si="19">AQ92/AR92</f>
        <v>1.9607843137254902E-2</v>
      </c>
      <c r="AT92" s="16"/>
      <c r="AU92" s="16"/>
      <c r="AV92" s="16"/>
      <c r="AW92" s="16"/>
    </row>
    <row r="93" spans="1:49" ht="12.75" customHeight="1">
      <c r="A93" s="125"/>
      <c r="B93" s="101" t="s">
        <v>88</v>
      </c>
      <c r="C93" s="71">
        <v>6</v>
      </c>
      <c r="D93" s="55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92"/>
      <c r="AE93" s="92"/>
      <c r="AF93" s="92"/>
      <c r="AG93" s="53"/>
      <c r="AH93" s="53"/>
      <c r="AI93" s="53"/>
      <c r="AJ93" s="53"/>
      <c r="AK93" s="53"/>
      <c r="AL93" s="53"/>
      <c r="AM93" s="54"/>
      <c r="AN93" s="54"/>
      <c r="AO93" s="54"/>
      <c r="AP93" s="54"/>
      <c r="AQ93" s="51">
        <f t="shared" si="18"/>
        <v>0</v>
      </c>
      <c r="AR93" s="31">
        <f t="shared" ref="AR93:AR94" si="20">34*3</f>
        <v>102</v>
      </c>
      <c r="AS93" s="73">
        <f t="shared" si="19"/>
        <v>0</v>
      </c>
      <c r="AT93" s="16"/>
      <c r="AU93" s="16"/>
      <c r="AV93" s="16"/>
      <c r="AW93" s="16"/>
    </row>
    <row r="94" spans="1:49" ht="12.75" customHeight="1">
      <c r="A94" s="125"/>
      <c r="B94" s="101" t="s">
        <v>89</v>
      </c>
      <c r="C94" s="71">
        <v>6</v>
      </c>
      <c r="D94" s="55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92"/>
      <c r="AE94" s="92"/>
      <c r="AF94" s="92"/>
      <c r="AG94" s="53"/>
      <c r="AH94" s="53"/>
      <c r="AI94" s="65"/>
      <c r="AJ94" s="53"/>
      <c r="AK94" s="85" t="s">
        <v>120</v>
      </c>
      <c r="AL94" s="53"/>
      <c r="AM94" s="54"/>
      <c r="AN94" s="54"/>
      <c r="AO94" s="54"/>
      <c r="AP94" s="54"/>
      <c r="AQ94" s="51">
        <f t="shared" si="18"/>
        <v>1</v>
      </c>
      <c r="AR94" s="31">
        <f t="shared" si="20"/>
        <v>102</v>
      </c>
      <c r="AS94" s="73">
        <f t="shared" si="19"/>
        <v>9.8039215686274508E-3</v>
      </c>
      <c r="AT94" s="16"/>
      <c r="AU94" s="16"/>
      <c r="AV94" s="16"/>
      <c r="AW94" s="16"/>
    </row>
    <row r="95" spans="1:49" ht="12.75" customHeight="1">
      <c r="A95" s="125"/>
      <c r="B95" s="101" t="s">
        <v>72</v>
      </c>
      <c r="C95" s="71">
        <v>6</v>
      </c>
      <c r="D95" s="55"/>
      <c r="E95" s="63"/>
      <c r="F95" s="63"/>
      <c r="G95" s="63"/>
      <c r="H95" s="63"/>
      <c r="I95" s="63"/>
      <c r="J95" s="63"/>
      <c r="K95" s="116" t="s">
        <v>96</v>
      </c>
      <c r="L95" s="63"/>
      <c r="M95" s="63"/>
      <c r="N95" s="63"/>
      <c r="O95" s="63"/>
      <c r="P95" s="63"/>
      <c r="Q95" s="63"/>
      <c r="R95" s="63"/>
      <c r="S95" s="116" t="s">
        <v>96</v>
      </c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92"/>
      <c r="AE95" s="92"/>
      <c r="AF95" s="92"/>
      <c r="AG95" s="65"/>
      <c r="AH95" s="65"/>
      <c r="AI95" s="54"/>
      <c r="AJ95" s="54"/>
      <c r="AK95" s="53"/>
      <c r="AL95" s="65"/>
      <c r="AM95" s="54"/>
      <c r="AN95" s="54"/>
      <c r="AO95" s="54"/>
      <c r="AP95" s="54"/>
      <c r="AQ95" s="51">
        <f t="shared" si="18"/>
        <v>2</v>
      </c>
      <c r="AR95" s="31">
        <f>34*5</f>
        <v>170</v>
      </c>
      <c r="AS95" s="73">
        <f t="shared" si="19"/>
        <v>1.1764705882352941E-2</v>
      </c>
      <c r="AT95" s="16"/>
      <c r="AU95" s="16"/>
      <c r="AV95" s="16"/>
      <c r="AW95" s="16"/>
    </row>
    <row r="96" spans="1:49" ht="12.75" customHeight="1">
      <c r="A96" s="125"/>
      <c r="B96" s="101" t="s">
        <v>90</v>
      </c>
      <c r="C96" s="71">
        <v>6</v>
      </c>
      <c r="D96" s="55"/>
      <c r="E96" s="63"/>
      <c r="F96" s="63"/>
      <c r="G96" s="116" t="s">
        <v>96</v>
      </c>
      <c r="H96" s="63"/>
      <c r="I96" s="63"/>
      <c r="J96" s="116" t="s">
        <v>96</v>
      </c>
      <c r="K96" s="63"/>
      <c r="L96" s="63"/>
      <c r="M96" s="63"/>
      <c r="N96" s="118" t="s">
        <v>96</v>
      </c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92"/>
      <c r="AE96" s="92"/>
      <c r="AF96" s="92"/>
      <c r="AG96" s="65"/>
      <c r="AH96" s="53"/>
      <c r="AI96" s="54"/>
      <c r="AJ96" s="54"/>
      <c r="AK96" s="53"/>
      <c r="AL96" s="53"/>
      <c r="AM96" s="54"/>
      <c r="AN96" s="54"/>
      <c r="AO96" s="54"/>
      <c r="AP96" s="54"/>
      <c r="AQ96" s="51">
        <f t="shared" si="18"/>
        <v>3</v>
      </c>
      <c r="AR96" s="31">
        <f>34*3</f>
        <v>102</v>
      </c>
      <c r="AS96" s="73">
        <f t="shared" si="19"/>
        <v>2.9411764705882353E-2</v>
      </c>
      <c r="AT96" s="16"/>
      <c r="AU96" s="16"/>
      <c r="AV96" s="16"/>
      <c r="AW96" s="16"/>
    </row>
    <row r="97" spans="1:49" ht="12.75" customHeight="1">
      <c r="A97" s="125"/>
      <c r="B97" s="101" t="s">
        <v>91</v>
      </c>
      <c r="C97" s="71">
        <v>6</v>
      </c>
      <c r="D97" s="55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92"/>
      <c r="AE97" s="92"/>
      <c r="AF97" s="92"/>
      <c r="AG97" s="31"/>
      <c r="AH97" s="53"/>
      <c r="AI97" s="53"/>
      <c r="AJ97" s="54"/>
      <c r="AK97" s="53"/>
      <c r="AL97" s="53"/>
      <c r="AM97" s="54"/>
      <c r="AN97" s="54"/>
      <c r="AO97" s="54"/>
      <c r="AP97" s="54"/>
      <c r="AQ97" s="51">
        <f t="shared" si="18"/>
        <v>0</v>
      </c>
      <c r="AR97" s="31">
        <f t="shared" ref="AR97:AR100" si="21">34*1</f>
        <v>34</v>
      </c>
      <c r="AS97" s="73">
        <f t="shared" si="19"/>
        <v>0</v>
      </c>
      <c r="AT97" s="16"/>
      <c r="AU97" s="16"/>
      <c r="AV97" s="16"/>
      <c r="AW97" s="16"/>
    </row>
    <row r="98" spans="1:49" ht="12.75" customHeight="1">
      <c r="A98" s="125"/>
      <c r="B98" s="101" t="s">
        <v>93</v>
      </c>
      <c r="C98" s="71">
        <v>6</v>
      </c>
      <c r="D98" s="55"/>
      <c r="E98" s="53"/>
      <c r="F98" s="53"/>
      <c r="G98" s="53"/>
      <c r="H98" s="53"/>
      <c r="I98" s="53"/>
      <c r="J98" s="168" t="s">
        <v>96</v>
      </c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31"/>
      <c r="AJ98" s="53"/>
      <c r="AK98" s="53"/>
      <c r="AL98" s="53"/>
      <c r="AM98" s="54"/>
      <c r="AN98" s="54"/>
      <c r="AO98" s="54"/>
      <c r="AP98" s="54"/>
      <c r="AQ98" s="51">
        <f t="shared" si="18"/>
        <v>1</v>
      </c>
      <c r="AR98" s="31">
        <f t="shared" si="21"/>
        <v>34</v>
      </c>
      <c r="AS98" s="73">
        <f t="shared" si="19"/>
        <v>2.9411764705882353E-2</v>
      </c>
      <c r="AT98" s="16"/>
      <c r="AU98" s="16"/>
      <c r="AV98" s="16"/>
      <c r="AW98" s="16"/>
    </row>
    <row r="99" spans="1:49" ht="12.75" customHeight="1">
      <c r="A99" s="125"/>
      <c r="B99" s="101" t="s">
        <v>75</v>
      </c>
      <c r="C99" s="71">
        <v>6</v>
      </c>
      <c r="D99" s="55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31"/>
      <c r="AI99" s="31"/>
      <c r="AJ99" s="54"/>
      <c r="AK99" s="53"/>
      <c r="AL99" s="53"/>
      <c r="AM99" s="54"/>
      <c r="AN99" s="54"/>
      <c r="AO99" s="54"/>
      <c r="AP99" s="54"/>
      <c r="AQ99" s="51">
        <f t="shared" si="18"/>
        <v>0</v>
      </c>
      <c r="AR99" s="31">
        <f t="shared" si="21"/>
        <v>34</v>
      </c>
      <c r="AS99" s="73">
        <f t="shared" si="19"/>
        <v>0</v>
      </c>
      <c r="AT99" s="16"/>
      <c r="AU99" s="16"/>
      <c r="AV99" s="16"/>
      <c r="AW99" s="16"/>
    </row>
    <row r="100" spans="1:49" ht="12.75" customHeight="1">
      <c r="A100" s="125"/>
      <c r="B100" s="101" t="s">
        <v>76</v>
      </c>
      <c r="C100" s="71">
        <v>6</v>
      </c>
      <c r="D100" s="55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31"/>
      <c r="AI100" s="31"/>
      <c r="AJ100" s="54"/>
      <c r="AK100" s="53"/>
      <c r="AL100" s="53"/>
      <c r="AM100" s="54"/>
      <c r="AN100" s="54"/>
      <c r="AO100" s="54"/>
      <c r="AP100" s="54"/>
      <c r="AQ100" s="51">
        <f t="shared" si="18"/>
        <v>0</v>
      </c>
      <c r="AR100" s="31">
        <f t="shared" si="21"/>
        <v>34</v>
      </c>
      <c r="AS100" s="73">
        <f t="shared" si="19"/>
        <v>0</v>
      </c>
      <c r="AT100" s="16"/>
      <c r="AU100" s="16"/>
      <c r="AV100" s="16"/>
      <c r="AW100" s="16"/>
    </row>
    <row r="101" spans="1:49" ht="12.75" customHeight="1">
      <c r="A101" s="125"/>
      <c r="B101" s="101" t="s">
        <v>94</v>
      </c>
      <c r="C101" s="71">
        <v>6</v>
      </c>
      <c r="D101" s="55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31"/>
      <c r="AI101" s="31"/>
      <c r="AJ101" s="54"/>
      <c r="AK101" s="53"/>
      <c r="AL101" s="53"/>
      <c r="AM101" s="54"/>
      <c r="AN101" s="54"/>
      <c r="AO101" s="54"/>
      <c r="AP101" s="54"/>
      <c r="AQ101" s="51">
        <f t="shared" si="18"/>
        <v>0</v>
      </c>
      <c r="AR101" s="31">
        <f t="shared" ref="AR101:AR102" si="22">34*2</f>
        <v>68</v>
      </c>
      <c r="AS101" s="73">
        <f t="shared" si="19"/>
        <v>0</v>
      </c>
      <c r="AT101" s="16"/>
      <c r="AU101" s="16"/>
      <c r="AV101" s="16"/>
      <c r="AW101" s="16"/>
    </row>
    <row r="102" spans="1:49" ht="12.75" customHeight="1">
      <c r="A102" s="125"/>
      <c r="B102" s="101" t="s">
        <v>78</v>
      </c>
      <c r="C102" s="71">
        <v>6</v>
      </c>
      <c r="D102" s="55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31"/>
      <c r="AI102" s="31"/>
      <c r="AJ102" s="54"/>
      <c r="AK102" s="53"/>
      <c r="AL102" s="53"/>
      <c r="AM102" s="54"/>
      <c r="AN102" s="54"/>
      <c r="AO102" s="54"/>
      <c r="AP102" s="54"/>
      <c r="AQ102" s="51">
        <f t="shared" si="18"/>
        <v>0</v>
      </c>
      <c r="AR102" s="31">
        <f t="shared" si="22"/>
        <v>68</v>
      </c>
      <c r="AS102" s="73">
        <f t="shared" si="19"/>
        <v>0</v>
      </c>
      <c r="AT102" s="16"/>
      <c r="AU102" s="16"/>
      <c r="AV102" s="16"/>
      <c r="AW102" s="16"/>
    </row>
    <row r="103" spans="1:49" ht="27" customHeight="1">
      <c r="A103" s="57"/>
      <c r="B103" s="69"/>
      <c r="C103" s="69"/>
      <c r="D103" s="69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7"/>
      <c r="AN103" s="57"/>
      <c r="AO103" s="57"/>
      <c r="AP103" s="57"/>
      <c r="AQ103" s="57"/>
      <c r="AR103" s="57"/>
      <c r="AS103" s="57"/>
      <c r="AT103" s="16"/>
      <c r="AU103" s="16"/>
      <c r="AV103" s="16"/>
      <c r="AW103" s="16"/>
    </row>
    <row r="104" spans="1:49" ht="81.75" customHeight="1">
      <c r="A104" s="121" t="s">
        <v>97</v>
      </c>
      <c r="B104" s="122"/>
      <c r="C104" s="122"/>
      <c r="D104" s="123"/>
      <c r="E104" s="141" t="s">
        <v>52</v>
      </c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3"/>
      <c r="AQ104" s="142" t="s">
        <v>53</v>
      </c>
      <c r="AR104" s="138" t="s">
        <v>54</v>
      </c>
      <c r="AS104" s="139" t="s">
        <v>55</v>
      </c>
      <c r="AT104" s="39"/>
      <c r="AU104" s="39"/>
      <c r="AV104" s="39"/>
      <c r="AW104" s="39"/>
    </row>
    <row r="105" spans="1:49" ht="21.75" customHeight="1">
      <c r="A105" s="128" t="s">
        <v>56</v>
      </c>
      <c r="B105" s="129"/>
      <c r="C105" s="130"/>
      <c r="D105" s="46" t="s">
        <v>58</v>
      </c>
      <c r="E105" s="140" t="s">
        <v>59</v>
      </c>
      <c r="F105" s="122"/>
      <c r="G105" s="122"/>
      <c r="H105" s="123"/>
      <c r="I105" s="140" t="s">
        <v>60</v>
      </c>
      <c r="J105" s="122"/>
      <c r="K105" s="122"/>
      <c r="L105" s="123"/>
      <c r="M105" s="140" t="s">
        <v>61</v>
      </c>
      <c r="N105" s="122"/>
      <c r="O105" s="122"/>
      <c r="P105" s="123"/>
      <c r="Q105" s="140" t="s">
        <v>62</v>
      </c>
      <c r="R105" s="122"/>
      <c r="S105" s="122"/>
      <c r="T105" s="123"/>
      <c r="U105" s="140" t="s">
        <v>63</v>
      </c>
      <c r="V105" s="122"/>
      <c r="W105" s="123"/>
      <c r="X105" s="140" t="s">
        <v>64</v>
      </c>
      <c r="Y105" s="122"/>
      <c r="Z105" s="122"/>
      <c r="AA105" s="123"/>
      <c r="AB105" s="140" t="s">
        <v>65</v>
      </c>
      <c r="AC105" s="122"/>
      <c r="AD105" s="123"/>
      <c r="AE105" s="140" t="s">
        <v>66</v>
      </c>
      <c r="AF105" s="122"/>
      <c r="AG105" s="122"/>
      <c r="AH105" s="122"/>
      <c r="AI105" s="123"/>
      <c r="AJ105" s="140" t="s">
        <v>67</v>
      </c>
      <c r="AK105" s="122"/>
      <c r="AL105" s="123"/>
      <c r="AM105" s="140" t="s">
        <v>68</v>
      </c>
      <c r="AN105" s="122"/>
      <c r="AO105" s="122"/>
      <c r="AP105" s="123"/>
      <c r="AQ105" s="125"/>
      <c r="AR105" s="125"/>
      <c r="AS105" s="125"/>
      <c r="AT105" s="39"/>
      <c r="AU105" s="39"/>
      <c r="AV105" s="39"/>
      <c r="AW105" s="39"/>
    </row>
    <row r="106" spans="1:49" ht="11.25" customHeight="1">
      <c r="A106" s="131"/>
      <c r="B106" s="132"/>
      <c r="C106" s="133"/>
      <c r="D106" s="46" t="s">
        <v>69</v>
      </c>
      <c r="E106" s="47">
        <v>1</v>
      </c>
      <c r="F106" s="47">
        <v>2</v>
      </c>
      <c r="G106" s="47">
        <v>3</v>
      </c>
      <c r="H106" s="47">
        <v>4</v>
      </c>
      <c r="I106" s="47">
        <v>5</v>
      </c>
      <c r="J106" s="47">
        <v>6</v>
      </c>
      <c r="K106" s="47">
        <v>7</v>
      </c>
      <c r="L106" s="47">
        <v>8</v>
      </c>
      <c r="M106" s="47">
        <v>9</v>
      </c>
      <c r="N106" s="47">
        <v>10</v>
      </c>
      <c r="O106" s="47">
        <v>11</v>
      </c>
      <c r="P106" s="47">
        <v>12</v>
      </c>
      <c r="Q106" s="47">
        <v>13</v>
      </c>
      <c r="R106" s="47">
        <v>14</v>
      </c>
      <c r="S106" s="47">
        <v>15</v>
      </c>
      <c r="T106" s="47">
        <v>16</v>
      </c>
      <c r="U106" s="47">
        <v>17</v>
      </c>
      <c r="V106" s="47">
        <v>18</v>
      </c>
      <c r="W106" s="47">
        <v>19</v>
      </c>
      <c r="X106" s="47">
        <v>20</v>
      </c>
      <c r="Y106" s="47">
        <v>21</v>
      </c>
      <c r="Z106" s="47">
        <v>22</v>
      </c>
      <c r="AA106" s="47">
        <v>23</v>
      </c>
      <c r="AB106" s="47">
        <v>24</v>
      </c>
      <c r="AC106" s="47">
        <v>25</v>
      </c>
      <c r="AD106" s="47">
        <v>26</v>
      </c>
      <c r="AE106" s="47">
        <v>27</v>
      </c>
      <c r="AF106" s="47">
        <v>28</v>
      </c>
      <c r="AG106" s="47">
        <v>29</v>
      </c>
      <c r="AH106" s="47">
        <v>30</v>
      </c>
      <c r="AI106" s="47">
        <v>31</v>
      </c>
      <c r="AJ106" s="47">
        <v>32</v>
      </c>
      <c r="AK106" s="47">
        <v>33</v>
      </c>
      <c r="AL106" s="47">
        <v>34</v>
      </c>
      <c r="AM106" s="47">
        <v>35</v>
      </c>
      <c r="AN106" s="47">
        <v>36</v>
      </c>
      <c r="AO106" s="47">
        <v>37</v>
      </c>
      <c r="AP106" s="47">
        <v>38</v>
      </c>
      <c r="AQ106" s="137"/>
      <c r="AR106" s="137"/>
      <c r="AS106" s="137"/>
      <c r="AT106" s="48"/>
      <c r="AU106" s="48"/>
      <c r="AV106" s="48"/>
      <c r="AW106" s="48"/>
    </row>
    <row r="107" spans="1:49" ht="12.75" customHeight="1">
      <c r="A107" s="124" t="s">
        <v>80</v>
      </c>
      <c r="B107" s="134" t="s">
        <v>71</v>
      </c>
      <c r="C107" s="71" t="s">
        <v>98</v>
      </c>
      <c r="D107" s="55"/>
      <c r="E107" s="63"/>
      <c r="F107" s="118" t="s">
        <v>96</v>
      </c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118" t="s">
        <v>96</v>
      </c>
      <c r="R107" s="63"/>
      <c r="S107" s="63"/>
      <c r="T107" s="63"/>
      <c r="U107" s="63"/>
      <c r="V107" s="63"/>
      <c r="W107" s="63"/>
      <c r="X107" s="63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54"/>
      <c r="AN107" s="54"/>
      <c r="AO107" s="54"/>
      <c r="AP107" s="54"/>
      <c r="AQ107" s="51">
        <f t="shared" ref="AQ107:AQ136" si="23">COUNTA(E107:AP107)</f>
        <v>2</v>
      </c>
      <c r="AR107" s="31">
        <f>34*4</f>
        <v>136</v>
      </c>
      <c r="AS107" s="73">
        <f t="shared" ref="AS107:AS136" si="24">AQ107/AR107</f>
        <v>1.4705882352941176E-2</v>
      </c>
      <c r="AT107" s="16"/>
      <c r="AU107" s="16"/>
      <c r="AV107" s="16"/>
      <c r="AW107" s="16"/>
    </row>
    <row r="108" spans="1:49" ht="12.75" customHeight="1">
      <c r="A108" s="125"/>
      <c r="B108" s="125"/>
      <c r="C108" s="71" t="s">
        <v>99</v>
      </c>
      <c r="D108" s="55"/>
      <c r="E108" s="63"/>
      <c r="F108" s="118" t="s">
        <v>96</v>
      </c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118" t="s">
        <v>96</v>
      </c>
      <c r="U108" s="63"/>
      <c r="V108" s="63"/>
      <c r="W108" s="63"/>
      <c r="X108" s="63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54"/>
      <c r="AN108" s="54"/>
      <c r="AO108" s="54"/>
      <c r="AP108" s="54"/>
      <c r="AQ108" s="51">
        <f t="shared" si="23"/>
        <v>2</v>
      </c>
      <c r="AR108" s="31">
        <f>34*4</f>
        <v>136</v>
      </c>
      <c r="AS108" s="73">
        <f t="shared" si="24"/>
        <v>1.4705882352941176E-2</v>
      </c>
      <c r="AT108" s="16"/>
      <c r="AU108" s="16"/>
      <c r="AV108" s="16"/>
      <c r="AW108" s="16"/>
    </row>
    <row r="109" spans="1:49" ht="12.75" customHeight="1">
      <c r="A109" s="125"/>
      <c r="B109" s="134" t="s">
        <v>88</v>
      </c>
      <c r="C109" s="71" t="s">
        <v>98</v>
      </c>
      <c r="D109" s="55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54"/>
      <c r="AN109" s="54"/>
      <c r="AO109" s="54"/>
      <c r="AP109" s="54"/>
      <c r="AQ109" s="51">
        <f t="shared" si="23"/>
        <v>0</v>
      </c>
      <c r="AR109" s="31">
        <f>34*2</f>
        <v>68</v>
      </c>
      <c r="AS109" s="73">
        <f t="shared" si="24"/>
        <v>0</v>
      </c>
      <c r="AT109" s="16"/>
      <c r="AU109" s="16"/>
      <c r="AV109" s="16"/>
      <c r="AW109" s="16"/>
    </row>
    <row r="110" spans="1:49" ht="12.75" customHeight="1">
      <c r="A110" s="125"/>
      <c r="B110" s="125"/>
      <c r="C110" s="71" t="s">
        <v>99</v>
      </c>
      <c r="D110" s="74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54"/>
      <c r="AN110" s="54"/>
      <c r="AO110" s="54"/>
      <c r="AP110" s="54"/>
      <c r="AQ110" s="51">
        <f t="shared" si="23"/>
        <v>0</v>
      </c>
      <c r="AR110" s="31">
        <f>34*2</f>
        <v>68</v>
      </c>
      <c r="AS110" s="73">
        <f t="shared" si="24"/>
        <v>0</v>
      </c>
      <c r="AT110" s="16"/>
      <c r="AU110" s="16"/>
      <c r="AV110" s="16"/>
      <c r="AW110" s="16"/>
    </row>
    <row r="111" spans="1:49" ht="12.75" customHeight="1">
      <c r="A111" s="125"/>
      <c r="B111" s="134" t="s">
        <v>89</v>
      </c>
      <c r="C111" s="71" t="s">
        <v>98</v>
      </c>
      <c r="D111" s="74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54"/>
      <c r="AN111" s="54"/>
      <c r="AO111" s="54"/>
      <c r="AP111" s="54"/>
      <c r="AQ111" s="51">
        <f t="shared" si="23"/>
        <v>0</v>
      </c>
      <c r="AR111" s="31">
        <f t="shared" ref="AR111:AR114" si="25">34*3</f>
        <v>102</v>
      </c>
      <c r="AS111" s="73">
        <f t="shared" si="24"/>
        <v>0</v>
      </c>
      <c r="AT111" s="16"/>
      <c r="AU111" s="16"/>
      <c r="AV111" s="16"/>
      <c r="AW111" s="16"/>
    </row>
    <row r="112" spans="1:49" ht="12.75" customHeight="1">
      <c r="A112" s="125"/>
      <c r="B112" s="125"/>
      <c r="C112" s="71" t="s">
        <v>99</v>
      </c>
      <c r="D112" s="55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54"/>
      <c r="AN112" s="54"/>
      <c r="AO112" s="54"/>
      <c r="AP112" s="54"/>
      <c r="AQ112" s="51">
        <f t="shared" si="23"/>
        <v>0</v>
      </c>
      <c r="AR112" s="31">
        <f t="shared" si="25"/>
        <v>102</v>
      </c>
      <c r="AS112" s="73">
        <f t="shared" si="24"/>
        <v>0</v>
      </c>
      <c r="AT112" s="16"/>
      <c r="AU112" s="16"/>
      <c r="AV112" s="16"/>
      <c r="AW112" s="16"/>
    </row>
    <row r="113" spans="1:49" ht="12.75" customHeight="1">
      <c r="A113" s="125"/>
      <c r="B113" s="134" t="s">
        <v>100</v>
      </c>
      <c r="C113" s="71" t="s">
        <v>98</v>
      </c>
      <c r="D113" s="55"/>
      <c r="E113" s="63"/>
      <c r="F113" s="63"/>
      <c r="G113" s="63"/>
      <c r="H113" s="63"/>
      <c r="I113" s="63"/>
      <c r="J113" s="63"/>
      <c r="K113" s="63"/>
      <c r="L113" s="63"/>
      <c r="M113" s="118" t="s">
        <v>96</v>
      </c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106"/>
      <c r="AJ113" s="106"/>
      <c r="AK113" s="92"/>
      <c r="AL113" s="92"/>
      <c r="AM113" s="54"/>
      <c r="AN113" s="54"/>
      <c r="AO113" s="54"/>
      <c r="AP113" s="54"/>
      <c r="AQ113" s="51">
        <f t="shared" si="23"/>
        <v>1</v>
      </c>
      <c r="AR113" s="31">
        <f t="shared" si="25"/>
        <v>102</v>
      </c>
      <c r="AS113" s="73">
        <f t="shared" si="24"/>
        <v>9.8039215686274508E-3</v>
      </c>
      <c r="AT113" s="16"/>
      <c r="AU113" s="16"/>
      <c r="AV113" s="16"/>
      <c r="AW113" s="16"/>
    </row>
    <row r="114" spans="1:49" ht="12.75" customHeight="1">
      <c r="A114" s="125"/>
      <c r="B114" s="125"/>
      <c r="C114" s="71" t="s">
        <v>99</v>
      </c>
      <c r="D114" s="55"/>
      <c r="E114" s="63"/>
      <c r="F114" s="63"/>
      <c r="G114" s="63"/>
      <c r="H114" s="63"/>
      <c r="I114" s="63"/>
      <c r="J114" s="63"/>
      <c r="K114" s="63"/>
      <c r="L114" s="63"/>
      <c r="M114" s="118" t="s">
        <v>96</v>
      </c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106"/>
      <c r="AJ114" s="106"/>
      <c r="AK114" s="92"/>
      <c r="AL114" s="92"/>
      <c r="AM114" s="54"/>
      <c r="AN114" s="54"/>
      <c r="AO114" s="54"/>
      <c r="AP114" s="54"/>
      <c r="AQ114" s="51">
        <f t="shared" si="23"/>
        <v>1</v>
      </c>
      <c r="AR114" s="31">
        <f t="shared" si="25"/>
        <v>102</v>
      </c>
      <c r="AS114" s="73">
        <f t="shared" si="24"/>
        <v>9.8039215686274508E-3</v>
      </c>
      <c r="AT114" s="16"/>
      <c r="AU114" s="16"/>
      <c r="AV114" s="16"/>
      <c r="AW114" s="16"/>
    </row>
    <row r="115" spans="1:49" ht="12.75" customHeight="1">
      <c r="A115" s="125"/>
      <c r="B115" s="134" t="s">
        <v>101</v>
      </c>
      <c r="C115" s="71" t="s">
        <v>98</v>
      </c>
      <c r="D115" s="74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86"/>
      <c r="Q115" s="109"/>
      <c r="R115" s="87"/>
      <c r="S115" s="63"/>
      <c r="T115" s="63"/>
      <c r="U115" s="63"/>
      <c r="V115" s="63"/>
      <c r="W115" s="63"/>
      <c r="X115" s="63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106"/>
      <c r="AJ115" s="106"/>
      <c r="AK115" s="92"/>
      <c r="AL115" s="92"/>
      <c r="AM115" s="54"/>
      <c r="AN115" s="54"/>
      <c r="AO115" s="54"/>
      <c r="AP115" s="54"/>
      <c r="AQ115" s="51">
        <f t="shared" si="23"/>
        <v>0</v>
      </c>
      <c r="AR115" s="31">
        <f>34*2</f>
        <v>68</v>
      </c>
      <c r="AS115" s="73">
        <f t="shared" si="24"/>
        <v>0</v>
      </c>
      <c r="AT115" s="16"/>
      <c r="AU115" s="16"/>
      <c r="AV115" s="16"/>
      <c r="AW115" s="16"/>
    </row>
    <row r="116" spans="1:49" ht="12.75" customHeight="1">
      <c r="A116" s="125"/>
      <c r="B116" s="125"/>
      <c r="C116" s="71" t="s">
        <v>99</v>
      </c>
      <c r="D116" s="55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86"/>
      <c r="Q116" s="109"/>
      <c r="R116" s="87"/>
      <c r="S116" s="63"/>
      <c r="T116" s="63"/>
      <c r="U116" s="63"/>
      <c r="V116" s="63"/>
      <c r="W116" s="63"/>
      <c r="X116" s="63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106"/>
      <c r="AJ116" s="106"/>
      <c r="AK116" s="92"/>
      <c r="AL116" s="92"/>
      <c r="AM116" s="54"/>
      <c r="AN116" s="54"/>
      <c r="AO116" s="54"/>
      <c r="AP116" s="54"/>
      <c r="AQ116" s="51">
        <f t="shared" si="23"/>
        <v>0</v>
      </c>
      <c r="AR116" s="31">
        <f>34*2</f>
        <v>68</v>
      </c>
      <c r="AS116" s="73">
        <f t="shared" si="24"/>
        <v>0</v>
      </c>
      <c r="AT116" s="16"/>
      <c r="AU116" s="16"/>
      <c r="AV116" s="16"/>
      <c r="AW116" s="16"/>
    </row>
    <row r="117" spans="1:49" ht="13.5" customHeight="1">
      <c r="A117" s="125"/>
      <c r="B117" s="134" t="s">
        <v>102</v>
      </c>
      <c r="C117" s="71" t="s">
        <v>98</v>
      </c>
      <c r="D117" s="74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89"/>
      <c r="R117" s="63"/>
      <c r="S117" s="63"/>
      <c r="T117" s="119" t="s">
        <v>96</v>
      </c>
      <c r="U117" s="63"/>
      <c r="V117" s="63"/>
      <c r="W117" s="63"/>
      <c r="X117" s="63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106"/>
      <c r="AJ117" s="106"/>
      <c r="AK117" s="92"/>
      <c r="AL117" s="92"/>
      <c r="AM117" s="54"/>
      <c r="AN117" s="54"/>
      <c r="AO117" s="54"/>
      <c r="AP117" s="54"/>
      <c r="AQ117" s="51">
        <f t="shared" si="23"/>
        <v>1</v>
      </c>
      <c r="AR117" s="31">
        <f t="shared" ref="AR117:AR120" si="26">34*1</f>
        <v>34</v>
      </c>
      <c r="AS117" s="73">
        <f t="shared" si="24"/>
        <v>2.9411764705882353E-2</v>
      </c>
      <c r="AT117" s="16"/>
      <c r="AU117" s="16"/>
      <c r="AV117" s="16"/>
      <c r="AW117" s="16"/>
    </row>
    <row r="118" spans="1:49" ht="12.75" customHeight="1">
      <c r="A118" s="125"/>
      <c r="B118" s="125"/>
      <c r="C118" s="71" t="s">
        <v>99</v>
      </c>
      <c r="D118" s="55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120" t="s">
        <v>96</v>
      </c>
      <c r="U118" s="63"/>
      <c r="V118" s="63"/>
      <c r="W118" s="63"/>
      <c r="X118" s="63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106"/>
      <c r="AJ118" s="106"/>
      <c r="AK118" s="92"/>
      <c r="AL118" s="92"/>
      <c r="AM118" s="54"/>
      <c r="AN118" s="54"/>
      <c r="AO118" s="54"/>
      <c r="AP118" s="54"/>
      <c r="AQ118" s="51">
        <f t="shared" si="23"/>
        <v>1</v>
      </c>
      <c r="AR118" s="31">
        <f t="shared" si="26"/>
        <v>34</v>
      </c>
      <c r="AS118" s="73">
        <f t="shared" si="24"/>
        <v>2.9411764705882353E-2</v>
      </c>
      <c r="AT118" s="16"/>
      <c r="AU118" s="16"/>
      <c r="AV118" s="16"/>
      <c r="AW118" s="16"/>
    </row>
    <row r="119" spans="1:49" ht="12.75" customHeight="1">
      <c r="A119" s="125"/>
      <c r="B119" s="134" t="s">
        <v>103</v>
      </c>
      <c r="C119" s="71" t="s">
        <v>98</v>
      </c>
      <c r="D119" s="55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92"/>
      <c r="Z119" s="92"/>
      <c r="AA119" s="92"/>
      <c r="AB119" s="92"/>
      <c r="AC119" s="92"/>
      <c r="AD119" s="110"/>
      <c r="AE119" s="92"/>
      <c r="AF119" s="92"/>
      <c r="AG119" s="104"/>
      <c r="AH119" s="92"/>
      <c r="AI119" s="92"/>
      <c r="AJ119" s="106"/>
      <c r="AK119" s="110"/>
      <c r="AL119" s="92"/>
      <c r="AM119" s="54"/>
      <c r="AN119" s="54"/>
      <c r="AO119" s="54"/>
      <c r="AP119" s="54"/>
      <c r="AQ119" s="51">
        <f t="shared" si="23"/>
        <v>0</v>
      </c>
      <c r="AR119" s="31">
        <f t="shared" si="26"/>
        <v>34</v>
      </c>
      <c r="AS119" s="73">
        <f t="shared" si="24"/>
        <v>0</v>
      </c>
      <c r="AT119" s="16"/>
      <c r="AU119" s="16"/>
      <c r="AV119" s="16"/>
      <c r="AW119" s="16"/>
    </row>
    <row r="120" spans="1:49" ht="12.75" customHeight="1">
      <c r="A120" s="125"/>
      <c r="B120" s="125"/>
      <c r="C120" s="71" t="s">
        <v>99</v>
      </c>
      <c r="D120" s="55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92"/>
      <c r="Z120" s="92"/>
      <c r="AA120" s="92"/>
      <c r="AB120" s="92"/>
      <c r="AC120" s="92"/>
      <c r="AD120" s="110"/>
      <c r="AE120" s="92"/>
      <c r="AF120" s="92"/>
      <c r="AG120" s="92"/>
      <c r="AH120" s="92"/>
      <c r="AI120" s="92"/>
      <c r="AJ120" s="104"/>
      <c r="AK120" s="110"/>
      <c r="AL120" s="92"/>
      <c r="AM120" s="54"/>
      <c r="AN120" s="54"/>
      <c r="AO120" s="54"/>
      <c r="AP120" s="54"/>
      <c r="AQ120" s="51">
        <f t="shared" si="23"/>
        <v>0</v>
      </c>
      <c r="AR120" s="31">
        <f t="shared" si="26"/>
        <v>34</v>
      </c>
      <c r="AS120" s="73">
        <f t="shared" si="24"/>
        <v>0</v>
      </c>
      <c r="AT120" s="16"/>
      <c r="AU120" s="16"/>
      <c r="AV120" s="16"/>
      <c r="AW120" s="16"/>
    </row>
    <row r="121" spans="1:49" ht="12.75" customHeight="1">
      <c r="A121" s="125"/>
      <c r="B121" s="134" t="s">
        <v>90</v>
      </c>
      <c r="C121" s="71" t="s">
        <v>98</v>
      </c>
      <c r="D121" s="55"/>
      <c r="E121" s="63"/>
      <c r="F121" s="118" t="s">
        <v>96</v>
      </c>
      <c r="G121" s="63"/>
      <c r="H121" s="63"/>
      <c r="I121" s="63"/>
      <c r="J121" s="63"/>
      <c r="K121" s="63"/>
      <c r="L121" s="118" t="s">
        <v>96</v>
      </c>
      <c r="M121" s="63"/>
      <c r="N121" s="118" t="s">
        <v>96</v>
      </c>
      <c r="O121" s="63"/>
      <c r="P121" s="63"/>
      <c r="Q121" s="63"/>
      <c r="R121" s="63"/>
      <c r="S121" s="63"/>
      <c r="T121" s="118" t="s">
        <v>96</v>
      </c>
      <c r="U121" s="63"/>
      <c r="V121" s="63"/>
      <c r="W121" s="63"/>
      <c r="X121" s="63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104"/>
      <c r="AJ121" s="92"/>
      <c r="AK121" s="92"/>
      <c r="AL121" s="92"/>
      <c r="AM121" s="54"/>
      <c r="AN121" s="54"/>
      <c r="AO121" s="54"/>
      <c r="AP121" s="54"/>
      <c r="AQ121" s="51">
        <f t="shared" si="23"/>
        <v>4</v>
      </c>
      <c r="AR121" s="31">
        <f>34*3</f>
        <v>102</v>
      </c>
      <c r="AS121" s="73">
        <f t="shared" si="24"/>
        <v>3.9215686274509803E-2</v>
      </c>
      <c r="AT121" s="16"/>
      <c r="AU121" s="16"/>
      <c r="AV121" s="16"/>
      <c r="AW121" s="16"/>
    </row>
    <row r="122" spans="1:49" ht="12.75" customHeight="1">
      <c r="A122" s="125"/>
      <c r="B122" s="125"/>
      <c r="C122" s="71" t="s">
        <v>99</v>
      </c>
      <c r="D122" s="74"/>
      <c r="E122" s="63"/>
      <c r="F122" s="118" t="s">
        <v>96</v>
      </c>
      <c r="G122" s="63"/>
      <c r="H122" s="63"/>
      <c r="I122" s="63"/>
      <c r="J122" s="63"/>
      <c r="K122" s="63"/>
      <c r="L122" s="118" t="s">
        <v>96</v>
      </c>
      <c r="M122" s="63"/>
      <c r="N122" s="118" t="s">
        <v>96</v>
      </c>
      <c r="O122" s="63"/>
      <c r="P122" s="63"/>
      <c r="Q122" s="63"/>
      <c r="R122" s="63"/>
      <c r="S122" s="63"/>
      <c r="T122" s="118" t="s">
        <v>96</v>
      </c>
      <c r="U122" s="63"/>
      <c r="V122" s="63"/>
      <c r="W122" s="63"/>
      <c r="X122" s="63"/>
      <c r="Y122" s="92"/>
      <c r="Z122" s="92"/>
      <c r="AA122" s="92"/>
      <c r="AB122" s="92"/>
      <c r="AC122" s="92"/>
      <c r="AD122" s="92"/>
      <c r="AE122" s="92"/>
      <c r="AF122" s="106"/>
      <c r="AG122" s="107"/>
      <c r="AH122" s="92"/>
      <c r="AI122" s="92"/>
      <c r="AJ122" s="106"/>
      <c r="AK122" s="104"/>
      <c r="AL122" s="92"/>
      <c r="AM122" s="54"/>
      <c r="AN122" s="54"/>
      <c r="AO122" s="54"/>
      <c r="AP122" s="54"/>
      <c r="AQ122" s="51">
        <f t="shared" si="23"/>
        <v>4</v>
      </c>
      <c r="AR122" s="31">
        <f>34*3</f>
        <v>102</v>
      </c>
      <c r="AS122" s="73">
        <f t="shared" si="24"/>
        <v>3.9215686274509803E-2</v>
      </c>
      <c r="AT122" s="16"/>
      <c r="AU122" s="16"/>
      <c r="AV122" s="16"/>
      <c r="AW122" s="16"/>
    </row>
    <row r="123" spans="1:49" ht="12.75" customHeight="1">
      <c r="A123" s="125"/>
      <c r="B123" s="134" t="s">
        <v>91</v>
      </c>
      <c r="C123" s="71" t="s">
        <v>98</v>
      </c>
      <c r="D123" s="55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92"/>
      <c r="Z123" s="92"/>
      <c r="AA123" s="92"/>
      <c r="AB123" s="92"/>
      <c r="AC123" s="92"/>
      <c r="AD123" s="92"/>
      <c r="AE123" s="92"/>
      <c r="AF123" s="92"/>
      <c r="AG123" s="92"/>
      <c r="AH123" s="104"/>
      <c r="AI123" s="104"/>
      <c r="AJ123" s="106"/>
      <c r="AK123" s="92"/>
      <c r="AL123" s="92"/>
      <c r="AM123" s="54"/>
      <c r="AN123" s="54"/>
      <c r="AO123" s="54"/>
      <c r="AP123" s="54"/>
      <c r="AQ123" s="51">
        <f t="shared" si="23"/>
        <v>0</v>
      </c>
      <c r="AR123" s="31">
        <f t="shared" ref="AR123:AR126" si="27">34*2</f>
        <v>68</v>
      </c>
      <c r="AS123" s="73">
        <f t="shared" si="24"/>
        <v>0</v>
      </c>
      <c r="AT123" s="16"/>
      <c r="AU123" s="16"/>
      <c r="AV123" s="16"/>
      <c r="AW123" s="16"/>
    </row>
    <row r="124" spans="1:49" ht="12.75" customHeight="1">
      <c r="A124" s="125"/>
      <c r="B124" s="125"/>
      <c r="C124" s="71" t="s">
        <v>99</v>
      </c>
      <c r="D124" s="55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92"/>
      <c r="Z124" s="92"/>
      <c r="AA124" s="92"/>
      <c r="AB124" s="92"/>
      <c r="AC124" s="92"/>
      <c r="AD124" s="92"/>
      <c r="AE124" s="92"/>
      <c r="AF124" s="92"/>
      <c r="AG124" s="92"/>
      <c r="AH124" s="104"/>
      <c r="AI124" s="104"/>
      <c r="AJ124" s="106"/>
      <c r="AK124" s="92"/>
      <c r="AL124" s="92"/>
      <c r="AM124" s="54"/>
      <c r="AN124" s="54"/>
      <c r="AO124" s="54"/>
      <c r="AP124" s="54"/>
      <c r="AQ124" s="51">
        <f t="shared" si="23"/>
        <v>0</v>
      </c>
      <c r="AR124" s="31">
        <f t="shared" si="27"/>
        <v>68</v>
      </c>
      <c r="AS124" s="73">
        <f t="shared" si="24"/>
        <v>0</v>
      </c>
      <c r="AT124" s="16"/>
      <c r="AU124" s="16"/>
      <c r="AV124" s="16"/>
      <c r="AW124" s="16"/>
    </row>
    <row r="125" spans="1:49" ht="12.75" customHeight="1">
      <c r="A125" s="125"/>
      <c r="B125" s="134" t="s">
        <v>104</v>
      </c>
      <c r="C125" s="71" t="s">
        <v>98</v>
      </c>
      <c r="D125" s="55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118" t="s">
        <v>96</v>
      </c>
      <c r="U125" s="62"/>
      <c r="V125" s="62"/>
      <c r="W125" s="62"/>
      <c r="X125" s="62"/>
      <c r="Y125" s="53"/>
      <c r="Z125" s="53"/>
      <c r="AA125" s="53"/>
      <c r="AB125" s="53"/>
      <c r="AC125" s="53"/>
      <c r="AD125" s="53"/>
      <c r="AE125" s="53"/>
      <c r="AF125" s="53"/>
      <c r="AG125" s="53"/>
      <c r="AH125" s="31"/>
      <c r="AI125" s="31"/>
      <c r="AJ125" s="54"/>
      <c r="AK125" s="53"/>
      <c r="AL125" s="53"/>
      <c r="AM125" s="54"/>
      <c r="AN125" s="54"/>
      <c r="AO125" s="54"/>
      <c r="AP125" s="54"/>
      <c r="AQ125" s="51">
        <f t="shared" si="23"/>
        <v>1</v>
      </c>
      <c r="AR125" s="31">
        <f t="shared" si="27"/>
        <v>68</v>
      </c>
      <c r="AS125" s="73">
        <f t="shared" si="24"/>
        <v>1.4705882352941176E-2</v>
      </c>
      <c r="AT125" s="16"/>
      <c r="AU125" s="16"/>
      <c r="AV125" s="16"/>
      <c r="AW125" s="16"/>
    </row>
    <row r="126" spans="1:49" ht="12.75" customHeight="1">
      <c r="A126" s="125"/>
      <c r="B126" s="125"/>
      <c r="C126" s="71" t="s">
        <v>99</v>
      </c>
      <c r="D126" s="55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118" t="s">
        <v>96</v>
      </c>
      <c r="U126" s="62"/>
      <c r="V126" s="62"/>
      <c r="W126" s="62"/>
      <c r="X126" s="62"/>
      <c r="Y126" s="53"/>
      <c r="Z126" s="53"/>
      <c r="AA126" s="53"/>
      <c r="AB126" s="53"/>
      <c r="AC126" s="53"/>
      <c r="AD126" s="53"/>
      <c r="AE126" s="53"/>
      <c r="AF126" s="53"/>
      <c r="AG126" s="53"/>
      <c r="AH126" s="31"/>
      <c r="AI126" s="31"/>
      <c r="AJ126" s="54"/>
      <c r="AK126" s="53"/>
      <c r="AL126" s="53"/>
      <c r="AM126" s="54"/>
      <c r="AN126" s="54"/>
      <c r="AO126" s="54"/>
      <c r="AP126" s="54"/>
      <c r="AQ126" s="51">
        <f t="shared" si="23"/>
        <v>1</v>
      </c>
      <c r="AR126" s="31">
        <f t="shared" si="27"/>
        <v>68</v>
      </c>
      <c r="AS126" s="73">
        <f t="shared" si="24"/>
        <v>1.4705882352941176E-2</v>
      </c>
      <c r="AT126" s="16"/>
      <c r="AU126" s="16"/>
      <c r="AV126" s="16"/>
      <c r="AW126" s="16"/>
    </row>
    <row r="127" spans="1:49" ht="12.75" customHeight="1">
      <c r="A127" s="125"/>
      <c r="B127" s="134" t="s">
        <v>93</v>
      </c>
      <c r="C127" s="71" t="s">
        <v>98</v>
      </c>
      <c r="D127" s="74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166" t="s">
        <v>96</v>
      </c>
      <c r="R127" s="62"/>
      <c r="S127" s="62"/>
      <c r="T127" s="62"/>
      <c r="U127" s="62"/>
      <c r="V127" s="62"/>
      <c r="W127" s="62"/>
      <c r="X127" s="62"/>
      <c r="Y127" s="53"/>
      <c r="Z127" s="53"/>
      <c r="AA127" s="53"/>
      <c r="AB127" s="53"/>
      <c r="AC127" s="53"/>
      <c r="AD127" s="53"/>
      <c r="AE127" s="53"/>
      <c r="AF127" s="53"/>
      <c r="AG127" s="53"/>
      <c r="AH127" s="31"/>
      <c r="AI127" s="53"/>
      <c r="AJ127" s="53"/>
      <c r="AK127" s="53"/>
      <c r="AL127" s="53"/>
      <c r="AM127" s="54"/>
      <c r="AN127" s="54"/>
      <c r="AO127" s="54"/>
      <c r="AP127" s="54"/>
      <c r="AQ127" s="51">
        <f t="shared" si="23"/>
        <v>1</v>
      </c>
      <c r="AR127" s="31">
        <f t="shared" ref="AR127:AR132" si="28">34*1</f>
        <v>34</v>
      </c>
      <c r="AS127" s="73">
        <f t="shared" si="24"/>
        <v>2.9411764705882353E-2</v>
      </c>
      <c r="AT127" s="16"/>
      <c r="AU127" s="16"/>
      <c r="AV127" s="16"/>
      <c r="AW127" s="16"/>
    </row>
    <row r="128" spans="1:49" ht="12.75" customHeight="1">
      <c r="A128" s="125"/>
      <c r="B128" s="125"/>
      <c r="C128" s="71" t="s">
        <v>99</v>
      </c>
      <c r="D128" s="74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166" t="s">
        <v>96</v>
      </c>
      <c r="R128" s="62"/>
      <c r="S128" s="62"/>
      <c r="T128" s="62"/>
      <c r="U128" s="62"/>
      <c r="V128" s="62"/>
      <c r="W128" s="62"/>
      <c r="X128" s="62"/>
      <c r="Y128" s="53"/>
      <c r="Z128" s="53"/>
      <c r="AA128" s="53"/>
      <c r="AB128" s="53"/>
      <c r="AC128" s="53"/>
      <c r="AD128" s="53"/>
      <c r="AE128" s="53"/>
      <c r="AF128" s="53"/>
      <c r="AG128" s="53"/>
      <c r="AH128" s="31"/>
      <c r="AI128" s="53"/>
      <c r="AJ128" s="53"/>
      <c r="AK128" s="53"/>
      <c r="AL128" s="53"/>
      <c r="AM128" s="54"/>
      <c r="AN128" s="54"/>
      <c r="AO128" s="54"/>
      <c r="AP128" s="54"/>
      <c r="AQ128" s="51">
        <f t="shared" si="23"/>
        <v>1</v>
      </c>
      <c r="AR128" s="31">
        <f t="shared" si="28"/>
        <v>34</v>
      </c>
      <c r="AS128" s="73">
        <f t="shared" si="24"/>
        <v>2.9411764705882353E-2</v>
      </c>
      <c r="AT128" s="16"/>
      <c r="AU128" s="16"/>
      <c r="AV128" s="16"/>
      <c r="AW128" s="16"/>
    </row>
    <row r="129" spans="1:49" ht="12.75" customHeight="1">
      <c r="A129" s="125"/>
      <c r="B129" s="134" t="s">
        <v>75</v>
      </c>
      <c r="C129" s="71" t="s">
        <v>98</v>
      </c>
      <c r="D129" s="74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53"/>
      <c r="Z129" s="53"/>
      <c r="AA129" s="53"/>
      <c r="AB129" s="53"/>
      <c r="AC129" s="53"/>
      <c r="AD129" s="53"/>
      <c r="AE129" s="53"/>
      <c r="AF129" s="53"/>
      <c r="AG129" s="53"/>
      <c r="AH129" s="31"/>
      <c r="AI129" s="53"/>
      <c r="AJ129" s="53"/>
      <c r="AK129" s="53"/>
      <c r="AL129" s="53"/>
      <c r="AM129" s="54"/>
      <c r="AN129" s="54"/>
      <c r="AO129" s="54"/>
      <c r="AP129" s="54"/>
      <c r="AQ129" s="51">
        <f t="shared" si="23"/>
        <v>0</v>
      </c>
      <c r="AR129" s="31">
        <f t="shared" si="28"/>
        <v>34</v>
      </c>
      <c r="AS129" s="73">
        <f t="shared" si="24"/>
        <v>0</v>
      </c>
      <c r="AT129" s="16"/>
      <c r="AU129" s="16"/>
      <c r="AV129" s="16"/>
      <c r="AW129" s="16"/>
    </row>
    <row r="130" spans="1:49" ht="12.75" customHeight="1">
      <c r="A130" s="125"/>
      <c r="B130" s="125"/>
      <c r="C130" s="71" t="s">
        <v>99</v>
      </c>
      <c r="D130" s="74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31"/>
      <c r="AI130" s="53"/>
      <c r="AJ130" s="53"/>
      <c r="AK130" s="53"/>
      <c r="AL130" s="53"/>
      <c r="AM130" s="54"/>
      <c r="AN130" s="54"/>
      <c r="AO130" s="54"/>
      <c r="AP130" s="54"/>
      <c r="AQ130" s="51">
        <f t="shared" si="23"/>
        <v>0</v>
      </c>
      <c r="AR130" s="31">
        <f t="shared" si="28"/>
        <v>34</v>
      </c>
      <c r="AS130" s="73">
        <f t="shared" si="24"/>
        <v>0</v>
      </c>
      <c r="AT130" s="16"/>
      <c r="AU130" s="16"/>
      <c r="AV130" s="16"/>
      <c r="AW130" s="16"/>
    </row>
    <row r="131" spans="1:49" ht="12.75" customHeight="1">
      <c r="A131" s="125"/>
      <c r="B131" s="134" t="s">
        <v>76</v>
      </c>
      <c r="C131" s="71" t="s">
        <v>98</v>
      </c>
      <c r="D131" s="74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31"/>
      <c r="AI131" s="53"/>
      <c r="AJ131" s="53"/>
      <c r="AK131" s="53"/>
      <c r="AL131" s="53"/>
      <c r="AM131" s="54"/>
      <c r="AN131" s="54"/>
      <c r="AO131" s="54"/>
      <c r="AP131" s="54"/>
      <c r="AQ131" s="51">
        <f t="shared" si="23"/>
        <v>0</v>
      </c>
      <c r="AR131" s="31">
        <f t="shared" si="28"/>
        <v>34</v>
      </c>
      <c r="AS131" s="73">
        <f t="shared" si="24"/>
        <v>0</v>
      </c>
      <c r="AT131" s="16"/>
      <c r="AU131" s="16"/>
      <c r="AV131" s="16"/>
      <c r="AW131" s="16"/>
    </row>
    <row r="132" spans="1:49" ht="12.75" customHeight="1">
      <c r="A132" s="125"/>
      <c r="B132" s="125"/>
      <c r="C132" s="71" t="s">
        <v>99</v>
      </c>
      <c r="D132" s="74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31"/>
      <c r="AI132" s="53"/>
      <c r="AJ132" s="53"/>
      <c r="AK132" s="53"/>
      <c r="AL132" s="53"/>
      <c r="AM132" s="54"/>
      <c r="AN132" s="54"/>
      <c r="AO132" s="54"/>
      <c r="AP132" s="54"/>
      <c r="AQ132" s="51">
        <f t="shared" si="23"/>
        <v>0</v>
      </c>
      <c r="AR132" s="31">
        <f t="shared" si="28"/>
        <v>34</v>
      </c>
      <c r="AS132" s="73">
        <f t="shared" si="24"/>
        <v>0</v>
      </c>
      <c r="AT132" s="16"/>
      <c r="AU132" s="16"/>
      <c r="AV132" s="16"/>
      <c r="AW132" s="16"/>
    </row>
    <row r="133" spans="1:49" ht="12.75" customHeight="1">
      <c r="A133" s="125"/>
      <c r="B133" s="134" t="s">
        <v>94</v>
      </c>
      <c r="C133" s="71" t="s">
        <v>98</v>
      </c>
      <c r="D133" s="74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31"/>
      <c r="AI133" s="53"/>
      <c r="AJ133" s="53"/>
      <c r="AK133" s="53"/>
      <c r="AL133" s="53"/>
      <c r="AM133" s="54"/>
      <c r="AN133" s="54"/>
      <c r="AO133" s="54"/>
      <c r="AP133" s="54"/>
      <c r="AQ133" s="51">
        <f t="shared" si="23"/>
        <v>0</v>
      </c>
      <c r="AR133" s="31">
        <f t="shared" ref="AR133:AR136" si="29">34*2</f>
        <v>68</v>
      </c>
      <c r="AS133" s="73">
        <f t="shared" si="24"/>
        <v>0</v>
      </c>
      <c r="AT133" s="16"/>
      <c r="AU133" s="16"/>
      <c r="AV133" s="16"/>
      <c r="AW133" s="16"/>
    </row>
    <row r="134" spans="1:49" ht="12.75" customHeight="1">
      <c r="A134" s="125"/>
      <c r="B134" s="125"/>
      <c r="C134" s="71" t="s">
        <v>99</v>
      </c>
      <c r="D134" s="74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31"/>
      <c r="AI134" s="53"/>
      <c r="AJ134" s="53"/>
      <c r="AK134" s="53"/>
      <c r="AL134" s="53"/>
      <c r="AM134" s="54"/>
      <c r="AN134" s="54"/>
      <c r="AO134" s="54"/>
      <c r="AP134" s="54"/>
      <c r="AQ134" s="51">
        <f t="shared" si="23"/>
        <v>0</v>
      </c>
      <c r="AR134" s="31">
        <f t="shared" si="29"/>
        <v>68</v>
      </c>
      <c r="AS134" s="73">
        <f t="shared" si="24"/>
        <v>0</v>
      </c>
      <c r="AT134" s="16"/>
      <c r="AU134" s="16"/>
      <c r="AV134" s="16"/>
      <c r="AW134" s="16"/>
    </row>
    <row r="135" spans="1:49" ht="12.75" customHeight="1">
      <c r="A135" s="125"/>
      <c r="B135" s="134" t="s">
        <v>78</v>
      </c>
      <c r="C135" s="71" t="s">
        <v>98</v>
      </c>
      <c r="D135" s="74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31"/>
      <c r="AI135" s="53"/>
      <c r="AJ135" s="53"/>
      <c r="AK135" s="53"/>
      <c r="AL135" s="53"/>
      <c r="AM135" s="54"/>
      <c r="AN135" s="54"/>
      <c r="AO135" s="54"/>
      <c r="AP135" s="54"/>
      <c r="AQ135" s="51">
        <f t="shared" si="23"/>
        <v>0</v>
      </c>
      <c r="AR135" s="31">
        <f t="shared" si="29"/>
        <v>68</v>
      </c>
      <c r="AS135" s="73">
        <f t="shared" si="24"/>
        <v>0</v>
      </c>
      <c r="AT135" s="16"/>
      <c r="AU135" s="16"/>
      <c r="AV135" s="16"/>
      <c r="AW135" s="16"/>
    </row>
    <row r="136" spans="1:49" ht="12.75" customHeight="1">
      <c r="A136" s="125"/>
      <c r="B136" s="125"/>
      <c r="C136" s="71" t="s">
        <v>99</v>
      </c>
      <c r="D136" s="74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31"/>
      <c r="AI136" s="53"/>
      <c r="AJ136" s="53"/>
      <c r="AK136" s="53"/>
      <c r="AL136" s="53"/>
      <c r="AM136" s="54"/>
      <c r="AN136" s="54"/>
      <c r="AO136" s="54"/>
      <c r="AP136" s="54"/>
      <c r="AQ136" s="51">
        <f t="shared" si="23"/>
        <v>0</v>
      </c>
      <c r="AR136" s="31">
        <f t="shared" si="29"/>
        <v>68</v>
      </c>
      <c r="AS136" s="73">
        <f t="shared" si="24"/>
        <v>0</v>
      </c>
      <c r="AT136" s="16"/>
      <c r="AU136" s="16"/>
      <c r="AV136" s="16"/>
      <c r="AW136" s="16"/>
    </row>
    <row r="137" spans="1:49" ht="27" customHeight="1">
      <c r="A137" s="57"/>
      <c r="B137" s="69"/>
      <c r="C137" s="69"/>
      <c r="D137" s="69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7"/>
      <c r="AN137" s="57"/>
      <c r="AO137" s="57"/>
      <c r="AP137" s="57"/>
      <c r="AQ137" s="57"/>
      <c r="AR137" s="57"/>
      <c r="AS137" s="57"/>
      <c r="AT137" s="16"/>
      <c r="AU137" s="16"/>
      <c r="AV137" s="16"/>
      <c r="AW137" s="16"/>
    </row>
    <row r="138" spans="1:49" ht="81.75" customHeight="1">
      <c r="A138" s="121" t="s">
        <v>105</v>
      </c>
      <c r="B138" s="122"/>
      <c r="C138" s="122"/>
      <c r="D138" s="123"/>
      <c r="E138" s="141" t="s">
        <v>52</v>
      </c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2"/>
      <c r="AC138" s="122"/>
      <c r="AD138" s="122"/>
      <c r="AE138" s="122"/>
      <c r="AF138" s="122"/>
      <c r="AG138" s="122"/>
      <c r="AH138" s="122"/>
      <c r="AI138" s="122"/>
      <c r="AJ138" s="122"/>
      <c r="AK138" s="122"/>
      <c r="AL138" s="122"/>
      <c r="AM138" s="122"/>
      <c r="AN138" s="122"/>
      <c r="AO138" s="122"/>
      <c r="AP138" s="123"/>
      <c r="AQ138" s="142" t="s">
        <v>53</v>
      </c>
      <c r="AR138" s="138" t="s">
        <v>54</v>
      </c>
      <c r="AS138" s="139" t="s">
        <v>55</v>
      </c>
      <c r="AT138" s="39"/>
      <c r="AU138" s="39"/>
      <c r="AV138" s="39"/>
      <c r="AW138" s="39"/>
    </row>
    <row r="139" spans="1:49" ht="21.75" customHeight="1">
      <c r="A139" s="128" t="s">
        <v>56</v>
      </c>
      <c r="B139" s="129"/>
      <c r="C139" s="130"/>
      <c r="D139" s="46" t="s">
        <v>58</v>
      </c>
      <c r="E139" s="140" t="s">
        <v>59</v>
      </c>
      <c r="F139" s="122"/>
      <c r="G139" s="122"/>
      <c r="H139" s="123"/>
      <c r="I139" s="140" t="s">
        <v>60</v>
      </c>
      <c r="J139" s="122"/>
      <c r="K139" s="122"/>
      <c r="L139" s="123"/>
      <c r="M139" s="140" t="s">
        <v>61</v>
      </c>
      <c r="N139" s="122"/>
      <c r="O139" s="122"/>
      <c r="P139" s="123"/>
      <c r="Q139" s="140" t="s">
        <v>62</v>
      </c>
      <c r="R139" s="122"/>
      <c r="S139" s="122"/>
      <c r="T139" s="123"/>
      <c r="U139" s="140" t="s">
        <v>63</v>
      </c>
      <c r="V139" s="122"/>
      <c r="W139" s="123"/>
      <c r="X139" s="140" t="s">
        <v>64</v>
      </c>
      <c r="Y139" s="122"/>
      <c r="Z139" s="122"/>
      <c r="AA139" s="123"/>
      <c r="AB139" s="140" t="s">
        <v>65</v>
      </c>
      <c r="AC139" s="122"/>
      <c r="AD139" s="123"/>
      <c r="AE139" s="140" t="s">
        <v>66</v>
      </c>
      <c r="AF139" s="122"/>
      <c r="AG139" s="122"/>
      <c r="AH139" s="122"/>
      <c r="AI139" s="123"/>
      <c r="AJ139" s="140" t="s">
        <v>67</v>
      </c>
      <c r="AK139" s="122"/>
      <c r="AL139" s="123"/>
      <c r="AM139" s="140" t="s">
        <v>68</v>
      </c>
      <c r="AN139" s="122"/>
      <c r="AO139" s="122"/>
      <c r="AP139" s="123"/>
      <c r="AQ139" s="125"/>
      <c r="AR139" s="125"/>
      <c r="AS139" s="125"/>
      <c r="AT139" s="39"/>
      <c r="AU139" s="39"/>
      <c r="AV139" s="39"/>
      <c r="AW139" s="39"/>
    </row>
    <row r="140" spans="1:49" ht="11.25" customHeight="1">
      <c r="A140" s="131"/>
      <c r="B140" s="132"/>
      <c r="C140" s="133"/>
      <c r="D140" s="46" t="s">
        <v>69</v>
      </c>
      <c r="E140" s="47">
        <v>1</v>
      </c>
      <c r="F140" s="47">
        <v>2</v>
      </c>
      <c r="G140" s="47">
        <v>3</v>
      </c>
      <c r="H140" s="47">
        <v>4</v>
      </c>
      <c r="I140" s="47">
        <v>5</v>
      </c>
      <c r="J140" s="47">
        <v>6</v>
      </c>
      <c r="K140" s="47">
        <v>7</v>
      </c>
      <c r="L140" s="47">
        <v>8</v>
      </c>
      <c r="M140" s="47">
        <v>9</v>
      </c>
      <c r="N140" s="47">
        <v>10</v>
      </c>
      <c r="O140" s="47">
        <v>11</v>
      </c>
      <c r="P140" s="47">
        <v>12</v>
      </c>
      <c r="Q140" s="47">
        <v>13</v>
      </c>
      <c r="R140" s="47">
        <v>14</v>
      </c>
      <c r="S140" s="47">
        <v>15</v>
      </c>
      <c r="T140" s="47">
        <v>16</v>
      </c>
      <c r="U140" s="47">
        <v>17</v>
      </c>
      <c r="V140" s="47">
        <v>18</v>
      </c>
      <c r="W140" s="47">
        <v>19</v>
      </c>
      <c r="X140" s="47">
        <v>20</v>
      </c>
      <c r="Y140" s="47">
        <v>21</v>
      </c>
      <c r="Z140" s="47">
        <v>22</v>
      </c>
      <c r="AA140" s="47">
        <v>23</v>
      </c>
      <c r="AB140" s="47">
        <v>24</v>
      </c>
      <c r="AC140" s="47">
        <v>25</v>
      </c>
      <c r="AD140" s="47">
        <v>26</v>
      </c>
      <c r="AE140" s="47">
        <v>27</v>
      </c>
      <c r="AF140" s="47">
        <v>28</v>
      </c>
      <c r="AG140" s="47">
        <v>29</v>
      </c>
      <c r="AH140" s="47">
        <v>30</v>
      </c>
      <c r="AI140" s="47">
        <v>31</v>
      </c>
      <c r="AJ140" s="47">
        <v>32</v>
      </c>
      <c r="AK140" s="47">
        <v>33</v>
      </c>
      <c r="AL140" s="47">
        <v>34</v>
      </c>
      <c r="AM140" s="47">
        <v>35</v>
      </c>
      <c r="AN140" s="47">
        <v>36</v>
      </c>
      <c r="AO140" s="47">
        <v>37</v>
      </c>
      <c r="AP140" s="47">
        <v>38</v>
      </c>
      <c r="AQ140" s="137"/>
      <c r="AR140" s="137"/>
      <c r="AS140" s="137"/>
      <c r="AT140" s="48"/>
      <c r="AU140" s="48"/>
      <c r="AV140" s="48"/>
      <c r="AW140" s="48"/>
    </row>
    <row r="141" spans="1:49" ht="12.75" customHeight="1">
      <c r="A141" s="124" t="s">
        <v>80</v>
      </c>
      <c r="B141" s="101" t="s">
        <v>71</v>
      </c>
      <c r="C141" s="71">
        <v>8</v>
      </c>
      <c r="D141" s="55"/>
      <c r="E141" s="92"/>
      <c r="F141" s="119" t="s">
        <v>96</v>
      </c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119" t="s">
        <v>96</v>
      </c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54"/>
      <c r="AN141" s="54"/>
      <c r="AO141" s="54"/>
      <c r="AP141" s="54"/>
      <c r="AQ141" s="51">
        <f t="shared" ref="AQ141:AQ156" si="30">COUNTA(E141:AP141)</f>
        <v>2</v>
      </c>
      <c r="AR141" s="31">
        <f>34*3</f>
        <v>102</v>
      </c>
      <c r="AS141" s="73">
        <f t="shared" ref="AS141:AS156" si="31">AQ141/AR141</f>
        <v>1.9607843137254902E-2</v>
      </c>
      <c r="AT141" s="16"/>
      <c r="AU141" s="16"/>
      <c r="AV141" s="16"/>
      <c r="AW141" s="16"/>
    </row>
    <row r="142" spans="1:49" ht="12.75" customHeight="1">
      <c r="A142" s="125"/>
      <c r="B142" s="101" t="s">
        <v>88</v>
      </c>
      <c r="C142" s="71">
        <v>8</v>
      </c>
      <c r="D142" s="55"/>
      <c r="E142" s="92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54"/>
      <c r="AN142" s="54"/>
      <c r="AO142" s="54"/>
      <c r="AP142" s="54"/>
      <c r="AQ142" s="51">
        <f t="shared" si="30"/>
        <v>0</v>
      </c>
      <c r="AR142" s="31">
        <f>34*2</f>
        <v>68</v>
      </c>
      <c r="AS142" s="73">
        <f t="shared" si="31"/>
        <v>0</v>
      </c>
      <c r="AT142" s="16"/>
      <c r="AU142" s="16"/>
      <c r="AV142" s="16"/>
      <c r="AW142" s="16"/>
    </row>
    <row r="143" spans="1:49" ht="13.5" customHeight="1">
      <c r="A143" s="125"/>
      <c r="B143" s="101" t="s">
        <v>89</v>
      </c>
      <c r="C143" s="71">
        <v>8</v>
      </c>
      <c r="D143" s="74"/>
      <c r="E143" s="92"/>
      <c r="F143" s="63"/>
      <c r="G143" s="63"/>
      <c r="H143" s="63"/>
      <c r="I143" s="88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92"/>
      <c r="Y143" s="63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63"/>
      <c r="AK143" s="92"/>
      <c r="AL143" s="92"/>
      <c r="AM143" s="54"/>
      <c r="AN143" s="54"/>
      <c r="AO143" s="54"/>
      <c r="AP143" s="54"/>
      <c r="AQ143" s="51">
        <f t="shared" si="30"/>
        <v>0</v>
      </c>
      <c r="AR143" s="31">
        <f>34*3</f>
        <v>102</v>
      </c>
      <c r="AS143" s="73">
        <f t="shared" si="31"/>
        <v>0</v>
      </c>
      <c r="AT143" s="16"/>
      <c r="AU143" s="16"/>
      <c r="AV143" s="16"/>
      <c r="AW143" s="16"/>
    </row>
    <row r="144" spans="1:49" ht="12.75" customHeight="1">
      <c r="A144" s="125"/>
      <c r="B144" s="101" t="s">
        <v>100</v>
      </c>
      <c r="C144" s="71">
        <v>8</v>
      </c>
      <c r="D144" s="79"/>
      <c r="E144" s="92"/>
      <c r="F144" s="63"/>
      <c r="G144" s="63"/>
      <c r="H144" s="61"/>
      <c r="I144" s="90"/>
      <c r="J144" s="63"/>
      <c r="K144" s="63"/>
      <c r="L144" s="63"/>
      <c r="M144" s="63"/>
      <c r="N144" s="118" t="s">
        <v>96</v>
      </c>
      <c r="O144" s="63"/>
      <c r="P144" s="63"/>
      <c r="Q144" s="63"/>
      <c r="R144" s="118" t="s">
        <v>96</v>
      </c>
      <c r="S144" s="63"/>
      <c r="T144" s="63"/>
      <c r="U144" s="63"/>
      <c r="V144" s="63"/>
      <c r="W144" s="63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54"/>
      <c r="AN144" s="54"/>
      <c r="AO144" s="54"/>
      <c r="AP144" s="54"/>
      <c r="AQ144" s="51">
        <f t="shared" si="30"/>
        <v>2</v>
      </c>
      <c r="AR144" s="31">
        <f>34*3</f>
        <v>102</v>
      </c>
      <c r="AS144" s="73">
        <f t="shared" si="31"/>
        <v>1.9607843137254902E-2</v>
      </c>
      <c r="AT144" s="16"/>
      <c r="AU144" s="16"/>
      <c r="AV144" s="16"/>
      <c r="AW144" s="16"/>
    </row>
    <row r="145" spans="1:49" ht="12.75" customHeight="1">
      <c r="A145" s="125"/>
      <c r="B145" s="101" t="s">
        <v>101</v>
      </c>
      <c r="C145" s="71">
        <v>8</v>
      </c>
      <c r="D145" s="55"/>
      <c r="E145" s="92"/>
      <c r="F145" s="63"/>
      <c r="G145" s="63"/>
      <c r="H145" s="63"/>
      <c r="I145" s="63"/>
      <c r="J145" s="118" t="s">
        <v>96</v>
      </c>
      <c r="K145" s="63"/>
      <c r="L145" s="63"/>
      <c r="M145" s="63"/>
      <c r="N145" s="63"/>
      <c r="O145" s="63"/>
      <c r="P145" s="63"/>
      <c r="Q145" s="63"/>
      <c r="R145" s="118" t="s">
        <v>96</v>
      </c>
      <c r="S145" s="63"/>
      <c r="T145" s="63"/>
      <c r="U145" s="63"/>
      <c r="V145" s="63"/>
      <c r="W145" s="63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106"/>
      <c r="AJ145" s="106"/>
      <c r="AK145" s="92"/>
      <c r="AL145" s="92"/>
      <c r="AM145" s="54"/>
      <c r="AN145" s="54"/>
      <c r="AO145" s="54"/>
      <c r="AP145" s="54"/>
      <c r="AQ145" s="51">
        <f t="shared" si="30"/>
        <v>2</v>
      </c>
      <c r="AR145" s="31">
        <f>34*2</f>
        <v>68</v>
      </c>
      <c r="AS145" s="73">
        <f t="shared" si="31"/>
        <v>2.9411764705882353E-2</v>
      </c>
      <c r="AT145" s="16"/>
      <c r="AU145" s="16"/>
      <c r="AV145" s="16"/>
      <c r="AW145" s="16"/>
    </row>
    <row r="146" spans="1:49" ht="12.75" customHeight="1">
      <c r="A146" s="125"/>
      <c r="B146" s="101" t="s">
        <v>102</v>
      </c>
      <c r="C146" s="71">
        <v>8</v>
      </c>
      <c r="D146" s="55"/>
      <c r="E146" s="92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118" t="s">
        <v>96</v>
      </c>
      <c r="R146" s="63"/>
      <c r="S146" s="63"/>
      <c r="T146" s="63"/>
      <c r="U146" s="63"/>
      <c r="V146" s="63"/>
      <c r="W146" s="63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106"/>
      <c r="AJ146" s="106"/>
      <c r="AK146" s="92"/>
      <c r="AL146" s="92"/>
      <c r="AM146" s="54"/>
      <c r="AN146" s="54"/>
      <c r="AO146" s="54"/>
      <c r="AP146" s="54"/>
      <c r="AQ146" s="51">
        <f t="shared" si="30"/>
        <v>1</v>
      </c>
      <c r="AR146" s="31">
        <f>34*1</f>
        <v>34</v>
      </c>
      <c r="AS146" s="73">
        <f t="shared" si="31"/>
        <v>2.9411764705882353E-2</v>
      </c>
      <c r="AT146" s="16"/>
      <c r="AU146" s="16"/>
      <c r="AV146" s="16"/>
      <c r="AW146" s="16"/>
    </row>
    <row r="147" spans="1:49" ht="12.75" customHeight="1">
      <c r="A147" s="125"/>
      <c r="B147" s="101" t="s">
        <v>103</v>
      </c>
      <c r="C147" s="71">
        <v>8</v>
      </c>
      <c r="D147" s="55"/>
      <c r="E147" s="92"/>
      <c r="F147" s="63"/>
      <c r="G147" s="63"/>
      <c r="H147" s="63"/>
      <c r="I147" s="63"/>
      <c r="J147" s="111"/>
      <c r="K147" s="63"/>
      <c r="L147" s="63"/>
      <c r="M147" s="63"/>
      <c r="N147" s="63"/>
      <c r="O147" s="63"/>
      <c r="P147" s="110"/>
      <c r="Q147" s="118" t="s">
        <v>96</v>
      </c>
      <c r="R147" s="63"/>
      <c r="S147" s="88"/>
      <c r="T147" s="61"/>
      <c r="U147" s="63"/>
      <c r="V147" s="63"/>
      <c r="W147" s="63"/>
      <c r="X147" s="92"/>
      <c r="Y147" s="92"/>
      <c r="Z147" s="111"/>
      <c r="AA147" s="92"/>
      <c r="AB147" s="92"/>
      <c r="AC147" s="92"/>
      <c r="AD147" s="92"/>
      <c r="AE147" s="92"/>
      <c r="AF147" s="92"/>
      <c r="AG147" s="92"/>
      <c r="AH147" s="92"/>
      <c r="AI147" s="106"/>
      <c r="AJ147" s="106"/>
      <c r="AK147" s="92"/>
      <c r="AL147" s="92"/>
      <c r="AM147" s="54"/>
      <c r="AN147" s="54"/>
      <c r="AO147" s="54"/>
      <c r="AP147" s="54"/>
      <c r="AQ147" s="51">
        <f t="shared" si="30"/>
        <v>1</v>
      </c>
      <c r="AR147" s="31">
        <f>34*1</f>
        <v>34</v>
      </c>
      <c r="AS147" s="73">
        <f t="shared" si="31"/>
        <v>2.9411764705882353E-2</v>
      </c>
      <c r="AT147" s="16"/>
      <c r="AU147" s="16"/>
      <c r="AV147" s="16"/>
      <c r="AW147" s="16"/>
    </row>
    <row r="148" spans="1:49" ht="12.75" customHeight="1">
      <c r="A148" s="125"/>
      <c r="B148" s="101" t="s">
        <v>90</v>
      </c>
      <c r="C148" s="71">
        <v>8</v>
      </c>
      <c r="D148" s="74"/>
      <c r="E148" s="92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118" t="s">
        <v>96</v>
      </c>
      <c r="Q148" s="63"/>
      <c r="R148" s="86"/>
      <c r="S148" s="91"/>
      <c r="T148" s="87"/>
      <c r="U148" s="63"/>
      <c r="V148" s="63"/>
      <c r="W148" s="63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106"/>
      <c r="AJ148" s="106"/>
      <c r="AK148" s="92"/>
      <c r="AL148" s="92"/>
      <c r="AM148" s="54"/>
      <c r="AN148" s="54"/>
      <c r="AO148" s="54"/>
      <c r="AP148" s="54"/>
      <c r="AQ148" s="51">
        <f t="shared" si="30"/>
        <v>1</v>
      </c>
      <c r="AR148" s="31">
        <f>34*3</f>
        <v>102</v>
      </c>
      <c r="AS148" s="73">
        <f t="shared" si="31"/>
        <v>9.8039215686274508E-3</v>
      </c>
      <c r="AT148" s="16"/>
      <c r="AU148" s="16"/>
      <c r="AV148" s="16"/>
      <c r="AW148" s="16"/>
    </row>
    <row r="149" spans="1:49" ht="12.75" customHeight="1">
      <c r="A149" s="125"/>
      <c r="B149" s="101" t="s">
        <v>91</v>
      </c>
      <c r="C149" s="71">
        <v>8</v>
      </c>
      <c r="D149" s="74"/>
      <c r="E149" s="92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1"/>
      <c r="T149" s="63"/>
      <c r="U149" s="63"/>
      <c r="V149" s="63"/>
      <c r="W149" s="63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106"/>
      <c r="AJ149" s="106"/>
      <c r="AK149" s="92"/>
      <c r="AL149" s="92"/>
      <c r="AM149" s="54"/>
      <c r="AN149" s="54"/>
      <c r="AO149" s="54"/>
      <c r="AP149" s="54"/>
      <c r="AQ149" s="51">
        <f t="shared" si="30"/>
        <v>0</v>
      </c>
      <c r="AR149" s="31">
        <f>34*2</f>
        <v>68</v>
      </c>
      <c r="AS149" s="73">
        <f t="shared" si="31"/>
        <v>0</v>
      </c>
      <c r="AT149" s="16"/>
      <c r="AU149" s="16"/>
      <c r="AV149" s="16"/>
      <c r="AW149" s="16"/>
    </row>
    <row r="150" spans="1:49" ht="12.75" customHeight="1">
      <c r="A150" s="125"/>
      <c r="B150" s="101" t="s">
        <v>104</v>
      </c>
      <c r="C150" s="71">
        <v>8</v>
      </c>
      <c r="D150" s="74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119" t="s">
        <v>96</v>
      </c>
      <c r="S150" s="31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4"/>
      <c r="AJ150" s="54"/>
      <c r="AK150" s="53"/>
      <c r="AL150" s="53"/>
      <c r="AM150" s="54"/>
      <c r="AN150" s="54"/>
      <c r="AO150" s="54"/>
      <c r="AP150" s="54"/>
      <c r="AQ150" s="51">
        <f t="shared" si="30"/>
        <v>1</v>
      </c>
      <c r="AR150" s="31">
        <f>34*2</f>
        <v>68</v>
      </c>
      <c r="AS150" s="73">
        <f t="shared" si="31"/>
        <v>1.4705882352941176E-2</v>
      </c>
      <c r="AT150" s="16"/>
      <c r="AU150" s="16"/>
      <c r="AV150" s="16"/>
      <c r="AW150" s="16"/>
    </row>
    <row r="151" spans="1:49" ht="12.75" customHeight="1">
      <c r="A151" s="125"/>
      <c r="B151" s="101" t="s">
        <v>106</v>
      </c>
      <c r="C151" s="71">
        <v>8</v>
      </c>
      <c r="D151" s="74"/>
      <c r="E151" s="53"/>
      <c r="F151" s="53"/>
      <c r="G151" s="53"/>
      <c r="H151" s="53"/>
      <c r="I151" s="53"/>
      <c r="J151" s="92"/>
      <c r="K151" s="53"/>
      <c r="L151" s="53"/>
      <c r="M151" s="53"/>
      <c r="N151" s="53"/>
      <c r="O151" s="53"/>
      <c r="P151" s="53"/>
      <c r="Q151" s="53"/>
      <c r="R151" s="168" t="s">
        <v>96</v>
      </c>
      <c r="S151" s="31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4"/>
      <c r="AJ151" s="54"/>
      <c r="AK151" s="53"/>
      <c r="AL151" s="53"/>
      <c r="AM151" s="54"/>
      <c r="AN151" s="54"/>
      <c r="AO151" s="54"/>
      <c r="AP151" s="54"/>
      <c r="AQ151" s="51">
        <f t="shared" si="30"/>
        <v>1</v>
      </c>
      <c r="AR151" s="31">
        <f>34*2</f>
        <v>68</v>
      </c>
      <c r="AS151" s="73">
        <f t="shared" si="31"/>
        <v>1.4705882352941176E-2</v>
      </c>
      <c r="AT151" s="16"/>
      <c r="AU151" s="16"/>
      <c r="AV151" s="16"/>
      <c r="AW151" s="16"/>
    </row>
    <row r="152" spans="1:49" ht="12.75" customHeight="1">
      <c r="A152" s="125"/>
      <c r="B152" s="101" t="s">
        <v>93</v>
      </c>
      <c r="C152" s="71">
        <v>8</v>
      </c>
      <c r="D152" s="74"/>
      <c r="E152" s="53"/>
      <c r="F152" s="53"/>
      <c r="G152" s="53"/>
      <c r="H152" s="53"/>
      <c r="I152" s="53"/>
      <c r="J152" s="168" t="s">
        <v>96</v>
      </c>
      <c r="K152" s="53"/>
      <c r="L152" s="53"/>
      <c r="M152" s="53"/>
      <c r="N152" s="53"/>
      <c r="O152" s="53"/>
      <c r="P152" s="53"/>
      <c r="Q152" s="168" t="s">
        <v>96</v>
      </c>
      <c r="R152" s="53"/>
      <c r="S152" s="31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4"/>
      <c r="AJ152" s="54"/>
      <c r="AK152" s="53"/>
      <c r="AL152" s="53"/>
      <c r="AM152" s="54"/>
      <c r="AN152" s="54"/>
      <c r="AO152" s="54"/>
      <c r="AP152" s="54"/>
      <c r="AQ152" s="51">
        <f t="shared" si="30"/>
        <v>2</v>
      </c>
      <c r="AR152" s="31">
        <f>34*2</f>
        <v>68</v>
      </c>
      <c r="AS152" s="73">
        <f t="shared" si="31"/>
        <v>2.9411764705882353E-2</v>
      </c>
      <c r="AT152" s="16"/>
      <c r="AU152" s="16"/>
      <c r="AV152" s="16"/>
      <c r="AW152" s="16"/>
    </row>
    <row r="153" spans="1:49" ht="12.75" customHeight="1">
      <c r="A153" s="125"/>
      <c r="B153" s="101" t="s">
        <v>76</v>
      </c>
      <c r="C153" s="71">
        <v>8</v>
      </c>
      <c r="D153" s="74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31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4"/>
      <c r="AJ153" s="54"/>
      <c r="AK153" s="53"/>
      <c r="AL153" s="53"/>
      <c r="AM153" s="54"/>
      <c r="AN153" s="54"/>
      <c r="AO153" s="54"/>
      <c r="AP153" s="54"/>
      <c r="AQ153" s="51">
        <f t="shared" si="30"/>
        <v>0</v>
      </c>
      <c r="AR153" s="31">
        <f>34*1</f>
        <v>34</v>
      </c>
      <c r="AS153" s="73">
        <f t="shared" si="31"/>
        <v>0</v>
      </c>
      <c r="AT153" s="16"/>
      <c r="AU153" s="16"/>
      <c r="AV153" s="16"/>
      <c r="AW153" s="16"/>
    </row>
    <row r="154" spans="1:49" ht="12.75" customHeight="1">
      <c r="A154" s="125"/>
      <c r="B154" s="101" t="s">
        <v>94</v>
      </c>
      <c r="C154" s="71">
        <v>8</v>
      </c>
      <c r="D154" s="74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31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4"/>
      <c r="AJ154" s="54"/>
      <c r="AK154" s="53"/>
      <c r="AL154" s="53"/>
      <c r="AM154" s="54"/>
      <c r="AN154" s="54"/>
      <c r="AO154" s="54"/>
      <c r="AP154" s="54"/>
      <c r="AQ154" s="51">
        <f t="shared" si="30"/>
        <v>0</v>
      </c>
      <c r="AR154" s="31">
        <f>34*1</f>
        <v>34</v>
      </c>
      <c r="AS154" s="73">
        <f t="shared" si="31"/>
        <v>0</v>
      </c>
      <c r="AT154" s="16"/>
      <c r="AU154" s="16"/>
      <c r="AV154" s="16"/>
      <c r="AW154" s="16"/>
    </row>
    <row r="155" spans="1:49" ht="12.75" customHeight="1">
      <c r="A155" s="125"/>
      <c r="B155" s="101" t="s">
        <v>107</v>
      </c>
      <c r="C155" s="71">
        <v>8</v>
      </c>
      <c r="D155" s="74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31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4"/>
      <c r="AJ155" s="54"/>
      <c r="AK155" s="53"/>
      <c r="AL155" s="53"/>
      <c r="AM155" s="54"/>
      <c r="AN155" s="54"/>
      <c r="AO155" s="54"/>
      <c r="AP155" s="54"/>
      <c r="AQ155" s="51">
        <f t="shared" si="30"/>
        <v>0</v>
      </c>
      <c r="AR155" s="31">
        <f>34*1</f>
        <v>34</v>
      </c>
      <c r="AS155" s="73">
        <f t="shared" si="31"/>
        <v>0</v>
      </c>
      <c r="AT155" s="16"/>
      <c r="AU155" s="16"/>
      <c r="AV155" s="16"/>
      <c r="AW155" s="16"/>
    </row>
    <row r="156" spans="1:49" ht="12.75" customHeight="1">
      <c r="A156" s="125"/>
      <c r="B156" s="101" t="s">
        <v>78</v>
      </c>
      <c r="C156" s="71">
        <v>8</v>
      </c>
      <c r="D156" s="74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31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4"/>
      <c r="AJ156" s="54"/>
      <c r="AK156" s="53"/>
      <c r="AL156" s="53"/>
      <c r="AM156" s="54"/>
      <c r="AN156" s="54"/>
      <c r="AO156" s="54"/>
      <c r="AP156" s="54"/>
      <c r="AQ156" s="51">
        <f t="shared" si="30"/>
        <v>0</v>
      </c>
      <c r="AR156" s="31">
        <f>34*2</f>
        <v>68</v>
      </c>
      <c r="AS156" s="73">
        <f t="shared" si="31"/>
        <v>0</v>
      </c>
      <c r="AT156" s="16"/>
      <c r="AU156" s="16"/>
      <c r="AV156" s="16"/>
      <c r="AW156" s="16"/>
    </row>
    <row r="157" spans="1:49" ht="27" customHeight="1">
      <c r="A157" s="57"/>
      <c r="B157" s="69"/>
      <c r="C157" s="69"/>
      <c r="D157" s="69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7"/>
      <c r="AN157" s="57"/>
      <c r="AO157" s="57"/>
      <c r="AP157" s="57"/>
      <c r="AQ157" s="57"/>
      <c r="AR157" s="57"/>
      <c r="AS157" s="57"/>
      <c r="AT157" s="16"/>
      <c r="AU157" s="16"/>
      <c r="AV157" s="16"/>
      <c r="AW157" s="16"/>
    </row>
    <row r="158" spans="1:49" ht="81.75" customHeight="1">
      <c r="A158" s="121" t="s">
        <v>108</v>
      </c>
      <c r="B158" s="122"/>
      <c r="C158" s="122"/>
      <c r="D158" s="123"/>
      <c r="E158" s="141" t="s">
        <v>52</v>
      </c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2"/>
      <c r="AC158" s="122"/>
      <c r="AD158" s="122"/>
      <c r="AE158" s="122"/>
      <c r="AF158" s="122"/>
      <c r="AG158" s="122"/>
      <c r="AH158" s="122"/>
      <c r="AI158" s="122"/>
      <c r="AJ158" s="122"/>
      <c r="AK158" s="122"/>
      <c r="AL158" s="122"/>
      <c r="AM158" s="122"/>
      <c r="AN158" s="122"/>
      <c r="AO158" s="122"/>
      <c r="AP158" s="123"/>
      <c r="AQ158" s="142" t="s">
        <v>53</v>
      </c>
      <c r="AR158" s="138" t="s">
        <v>54</v>
      </c>
      <c r="AS158" s="139" t="s">
        <v>55</v>
      </c>
      <c r="AT158" s="39"/>
      <c r="AU158" s="39"/>
      <c r="AV158" s="39"/>
      <c r="AW158" s="39"/>
    </row>
    <row r="159" spans="1:49" ht="21.75" customHeight="1">
      <c r="A159" s="128" t="s">
        <v>56</v>
      </c>
      <c r="B159" s="129"/>
      <c r="C159" s="130"/>
      <c r="D159" s="46" t="s">
        <v>58</v>
      </c>
      <c r="E159" s="140" t="s">
        <v>59</v>
      </c>
      <c r="F159" s="122"/>
      <c r="G159" s="122"/>
      <c r="H159" s="123"/>
      <c r="I159" s="140" t="s">
        <v>60</v>
      </c>
      <c r="J159" s="122"/>
      <c r="K159" s="122"/>
      <c r="L159" s="123"/>
      <c r="M159" s="140" t="s">
        <v>61</v>
      </c>
      <c r="N159" s="122"/>
      <c r="O159" s="122"/>
      <c r="P159" s="123"/>
      <c r="Q159" s="140" t="s">
        <v>62</v>
      </c>
      <c r="R159" s="122"/>
      <c r="S159" s="122"/>
      <c r="T159" s="123"/>
      <c r="U159" s="140" t="s">
        <v>63</v>
      </c>
      <c r="V159" s="122"/>
      <c r="W159" s="123"/>
      <c r="X159" s="140" t="s">
        <v>64</v>
      </c>
      <c r="Y159" s="122"/>
      <c r="Z159" s="122"/>
      <c r="AA159" s="123"/>
      <c r="AB159" s="140" t="s">
        <v>65</v>
      </c>
      <c r="AC159" s="122"/>
      <c r="AD159" s="123"/>
      <c r="AE159" s="140" t="s">
        <v>66</v>
      </c>
      <c r="AF159" s="122"/>
      <c r="AG159" s="122"/>
      <c r="AH159" s="122"/>
      <c r="AI159" s="123"/>
      <c r="AJ159" s="140" t="s">
        <v>67</v>
      </c>
      <c r="AK159" s="122"/>
      <c r="AL159" s="123"/>
      <c r="AM159" s="140" t="s">
        <v>68</v>
      </c>
      <c r="AN159" s="122"/>
      <c r="AO159" s="122"/>
      <c r="AP159" s="123"/>
      <c r="AQ159" s="125"/>
      <c r="AR159" s="125"/>
      <c r="AS159" s="125"/>
      <c r="AT159" s="39"/>
      <c r="AU159" s="39"/>
      <c r="AV159" s="39"/>
      <c r="AW159" s="39"/>
    </row>
    <row r="160" spans="1:49" ht="11.25" customHeight="1">
      <c r="A160" s="131"/>
      <c r="B160" s="132"/>
      <c r="C160" s="133"/>
      <c r="D160" s="46" t="s">
        <v>69</v>
      </c>
      <c r="E160" s="47">
        <v>1</v>
      </c>
      <c r="F160" s="47">
        <v>2</v>
      </c>
      <c r="G160" s="47">
        <v>3</v>
      </c>
      <c r="H160" s="47">
        <v>4</v>
      </c>
      <c r="I160" s="47">
        <v>5</v>
      </c>
      <c r="J160" s="47">
        <v>6</v>
      </c>
      <c r="K160" s="47">
        <v>7</v>
      </c>
      <c r="L160" s="47">
        <v>8</v>
      </c>
      <c r="M160" s="47">
        <v>9</v>
      </c>
      <c r="N160" s="47">
        <v>10</v>
      </c>
      <c r="O160" s="47">
        <v>11</v>
      </c>
      <c r="P160" s="47">
        <v>12</v>
      </c>
      <c r="Q160" s="47">
        <v>13</v>
      </c>
      <c r="R160" s="47">
        <v>14</v>
      </c>
      <c r="S160" s="47">
        <v>15</v>
      </c>
      <c r="T160" s="47">
        <v>16</v>
      </c>
      <c r="U160" s="47">
        <v>17</v>
      </c>
      <c r="V160" s="47">
        <v>18</v>
      </c>
      <c r="W160" s="47">
        <v>19</v>
      </c>
      <c r="X160" s="47">
        <v>20</v>
      </c>
      <c r="Y160" s="47">
        <v>21</v>
      </c>
      <c r="Z160" s="47">
        <v>22</v>
      </c>
      <c r="AA160" s="47">
        <v>23</v>
      </c>
      <c r="AB160" s="47">
        <v>24</v>
      </c>
      <c r="AC160" s="47">
        <v>25</v>
      </c>
      <c r="AD160" s="47">
        <v>26</v>
      </c>
      <c r="AE160" s="47">
        <v>27</v>
      </c>
      <c r="AF160" s="47">
        <v>28</v>
      </c>
      <c r="AG160" s="47">
        <v>29</v>
      </c>
      <c r="AH160" s="47">
        <v>30</v>
      </c>
      <c r="AI160" s="47">
        <v>31</v>
      </c>
      <c r="AJ160" s="47">
        <v>32</v>
      </c>
      <c r="AK160" s="47">
        <v>33</v>
      </c>
      <c r="AL160" s="47">
        <v>34</v>
      </c>
      <c r="AM160" s="47">
        <v>35</v>
      </c>
      <c r="AN160" s="47">
        <v>36</v>
      </c>
      <c r="AO160" s="47">
        <v>37</v>
      </c>
      <c r="AP160" s="47">
        <v>38</v>
      </c>
      <c r="AQ160" s="137"/>
      <c r="AR160" s="137"/>
      <c r="AS160" s="137"/>
      <c r="AT160" s="48"/>
      <c r="AU160" s="48"/>
      <c r="AV160" s="48"/>
      <c r="AW160" s="48"/>
    </row>
    <row r="161" spans="1:49" ht="12.75" customHeight="1">
      <c r="A161" s="124" t="s">
        <v>80</v>
      </c>
      <c r="B161" s="134" t="s">
        <v>71</v>
      </c>
      <c r="C161" s="71" t="s">
        <v>109</v>
      </c>
      <c r="D161" s="55"/>
      <c r="E161" s="53"/>
      <c r="F161" s="63"/>
      <c r="G161" s="112"/>
      <c r="H161" s="118" t="s">
        <v>96</v>
      </c>
      <c r="I161" s="63"/>
      <c r="J161" s="63"/>
      <c r="K161" s="63"/>
      <c r="L161" s="63"/>
      <c r="M161" s="63"/>
      <c r="N161" s="63"/>
      <c r="O161" s="63"/>
      <c r="P161" s="63"/>
      <c r="Q161" s="63"/>
      <c r="R161" s="118" t="s">
        <v>96</v>
      </c>
      <c r="S161" s="63"/>
      <c r="T161" s="63"/>
      <c r="U161" s="92"/>
      <c r="V161" s="92"/>
      <c r="W161" s="53"/>
      <c r="X161" s="53"/>
      <c r="Y161" s="85" t="s">
        <v>118</v>
      </c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98" t="s">
        <v>122</v>
      </c>
      <c r="AN161" s="97"/>
      <c r="AO161" s="54"/>
      <c r="AP161" s="54"/>
      <c r="AQ161" s="51">
        <f t="shared" ref="AQ161:AQ192" si="32">COUNTA(E161:AP161)</f>
        <v>4</v>
      </c>
      <c r="AR161" s="31">
        <f t="shared" ref="AR161:AR168" si="33">34*3</f>
        <v>102</v>
      </c>
      <c r="AS161" s="73">
        <f t="shared" ref="AS161:AS192" si="34">AQ161/AR161</f>
        <v>3.9215686274509803E-2</v>
      </c>
      <c r="AT161" s="16"/>
      <c r="AU161" s="16"/>
      <c r="AV161" s="16"/>
      <c r="AW161" s="16"/>
    </row>
    <row r="162" spans="1:49" ht="12.75" customHeight="1">
      <c r="A162" s="125"/>
      <c r="B162" s="136"/>
      <c r="C162" s="71" t="s">
        <v>110</v>
      </c>
      <c r="D162" s="55"/>
      <c r="E162" s="53"/>
      <c r="F162" s="118" t="s">
        <v>96</v>
      </c>
      <c r="G162" s="112"/>
      <c r="H162" s="63"/>
      <c r="I162" s="63"/>
      <c r="J162" s="63"/>
      <c r="K162" s="63"/>
      <c r="L162" s="63"/>
      <c r="M162" s="63"/>
      <c r="N162" s="63"/>
      <c r="O162" s="63"/>
      <c r="P162" s="63"/>
      <c r="Q162" s="118" t="s">
        <v>96</v>
      </c>
      <c r="R162" s="63"/>
      <c r="S162" s="63"/>
      <c r="T162" s="63"/>
      <c r="U162" s="92"/>
      <c r="V162" s="92"/>
      <c r="W162" s="53"/>
      <c r="X162" s="53"/>
      <c r="Y162" s="85" t="s">
        <v>118</v>
      </c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97"/>
      <c r="AN162" s="97"/>
      <c r="AO162" s="54"/>
      <c r="AP162" s="54"/>
      <c r="AQ162" s="51">
        <f t="shared" si="32"/>
        <v>3</v>
      </c>
      <c r="AR162" s="31">
        <f t="shared" si="33"/>
        <v>102</v>
      </c>
      <c r="AS162" s="73">
        <f t="shared" si="34"/>
        <v>2.9411764705882353E-2</v>
      </c>
      <c r="AT162" s="16"/>
      <c r="AU162" s="16"/>
      <c r="AV162" s="16"/>
      <c r="AW162" s="16"/>
    </row>
    <row r="163" spans="1:49" ht="12.75" customHeight="1">
      <c r="A163" s="125"/>
      <c r="B163" s="134" t="s">
        <v>88</v>
      </c>
      <c r="C163" s="71" t="s">
        <v>109</v>
      </c>
      <c r="D163" s="55"/>
      <c r="E163" s="5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92"/>
      <c r="V163" s="92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97"/>
      <c r="AN163" s="97"/>
      <c r="AO163" s="54"/>
      <c r="AP163" s="54"/>
      <c r="AQ163" s="51">
        <f t="shared" si="32"/>
        <v>0</v>
      </c>
      <c r="AR163" s="31">
        <f t="shared" si="33"/>
        <v>102</v>
      </c>
      <c r="AS163" s="73">
        <f t="shared" si="34"/>
        <v>0</v>
      </c>
      <c r="AT163" s="16"/>
      <c r="AU163" s="16"/>
      <c r="AV163" s="16"/>
      <c r="AW163" s="16"/>
    </row>
    <row r="164" spans="1:49" ht="12.75" customHeight="1">
      <c r="A164" s="125"/>
      <c r="B164" s="136"/>
      <c r="C164" s="71" t="s">
        <v>110</v>
      </c>
      <c r="D164" s="74"/>
      <c r="E164" s="5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118" t="s">
        <v>96</v>
      </c>
      <c r="U164" s="92"/>
      <c r="V164" s="92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97"/>
      <c r="AN164" s="97"/>
      <c r="AO164" s="54"/>
      <c r="AP164" s="54"/>
      <c r="AQ164" s="51">
        <f t="shared" si="32"/>
        <v>1</v>
      </c>
      <c r="AR164" s="31">
        <f t="shared" si="33"/>
        <v>102</v>
      </c>
      <c r="AS164" s="73">
        <f t="shared" si="34"/>
        <v>9.8039215686274508E-3</v>
      </c>
      <c r="AT164" s="16"/>
      <c r="AU164" s="16"/>
      <c r="AV164" s="16"/>
      <c r="AW164" s="16"/>
    </row>
    <row r="165" spans="1:49" ht="15.75" customHeight="1">
      <c r="A165" s="125"/>
      <c r="B165" s="134" t="s">
        <v>89</v>
      </c>
      <c r="C165" s="71" t="s">
        <v>109</v>
      </c>
      <c r="D165" s="74"/>
      <c r="E165" s="5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92"/>
      <c r="V165" s="92"/>
      <c r="W165" s="53"/>
      <c r="X165" s="53"/>
      <c r="Y165" s="53"/>
      <c r="Z165" s="63"/>
      <c r="AA165" s="53"/>
      <c r="AB165" s="53"/>
      <c r="AC165" s="53"/>
      <c r="AD165" s="53"/>
      <c r="AE165" s="63"/>
      <c r="AF165" s="53"/>
      <c r="AG165" s="53"/>
      <c r="AH165" s="53"/>
      <c r="AI165" s="53"/>
      <c r="AJ165" s="53"/>
      <c r="AK165" s="63"/>
      <c r="AL165" s="53"/>
      <c r="AM165" s="97"/>
      <c r="AN165" s="97"/>
      <c r="AO165" s="54"/>
      <c r="AP165" s="54"/>
      <c r="AQ165" s="51">
        <f t="shared" si="32"/>
        <v>0</v>
      </c>
      <c r="AR165" s="31">
        <f t="shared" si="33"/>
        <v>102</v>
      </c>
      <c r="AS165" s="73">
        <f t="shared" si="34"/>
        <v>0</v>
      </c>
      <c r="AT165" s="16"/>
      <c r="AU165" s="16"/>
      <c r="AV165" s="16"/>
      <c r="AW165" s="16"/>
    </row>
    <row r="166" spans="1:49" ht="12.75" customHeight="1">
      <c r="A166" s="125"/>
      <c r="B166" s="136"/>
      <c r="C166" s="71" t="s">
        <v>110</v>
      </c>
      <c r="D166" s="55"/>
      <c r="E166" s="5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92"/>
      <c r="V166" s="92"/>
      <c r="W166" s="53"/>
      <c r="X166" s="53"/>
      <c r="Y166" s="53"/>
      <c r="Z166" s="63"/>
      <c r="AA166" s="53"/>
      <c r="AB166" s="53"/>
      <c r="AC166" s="53"/>
      <c r="AD166" s="53"/>
      <c r="AE166" s="63"/>
      <c r="AF166" s="53"/>
      <c r="AG166" s="53"/>
      <c r="AH166" s="53"/>
      <c r="AI166" s="53"/>
      <c r="AJ166" s="53"/>
      <c r="AK166" s="63"/>
      <c r="AL166" s="53"/>
      <c r="AM166" s="97"/>
      <c r="AN166" s="97"/>
      <c r="AO166" s="54"/>
      <c r="AP166" s="54"/>
      <c r="AQ166" s="51">
        <f t="shared" si="32"/>
        <v>0</v>
      </c>
      <c r="AR166" s="31">
        <f t="shared" si="33"/>
        <v>102</v>
      </c>
      <c r="AS166" s="73">
        <f t="shared" si="34"/>
        <v>0</v>
      </c>
      <c r="AT166" s="16"/>
      <c r="AU166" s="16"/>
      <c r="AV166" s="16"/>
      <c r="AW166" s="16"/>
    </row>
    <row r="167" spans="1:49" ht="12.75" customHeight="1">
      <c r="A167" s="125"/>
      <c r="B167" s="134" t="s">
        <v>100</v>
      </c>
      <c r="C167" s="71" t="s">
        <v>109</v>
      </c>
      <c r="D167" s="55"/>
      <c r="E167" s="53"/>
      <c r="F167" s="63"/>
      <c r="G167" s="63"/>
      <c r="H167" s="67"/>
      <c r="I167" s="61"/>
      <c r="J167" s="63"/>
      <c r="K167" s="63"/>
      <c r="L167" s="118" t="s">
        <v>96</v>
      </c>
      <c r="M167" s="63"/>
      <c r="N167" s="63"/>
      <c r="O167" s="63"/>
      <c r="P167" s="63"/>
      <c r="Q167" s="118" t="s">
        <v>96</v>
      </c>
      <c r="R167" s="63"/>
      <c r="S167" s="63"/>
      <c r="T167" s="63"/>
      <c r="U167" s="92"/>
      <c r="V167" s="92"/>
      <c r="W167" s="92"/>
      <c r="X167" s="53"/>
      <c r="Y167" s="53"/>
      <c r="Z167" s="53"/>
      <c r="AA167" s="92"/>
      <c r="AB167" s="92"/>
      <c r="AC167" s="92"/>
      <c r="AD167" s="92"/>
      <c r="AE167" s="92"/>
      <c r="AF167" s="92"/>
      <c r="AG167" s="92"/>
      <c r="AH167" s="92"/>
      <c r="AI167" s="92"/>
      <c r="AJ167" s="53"/>
      <c r="AK167" s="53"/>
      <c r="AL167" s="65"/>
      <c r="AM167" s="97"/>
      <c r="AN167" s="97"/>
      <c r="AO167" s="54"/>
      <c r="AP167" s="54"/>
      <c r="AQ167" s="51">
        <f t="shared" si="32"/>
        <v>2</v>
      </c>
      <c r="AR167" s="31">
        <f t="shared" si="33"/>
        <v>102</v>
      </c>
      <c r="AS167" s="73">
        <f t="shared" si="34"/>
        <v>1.9607843137254902E-2</v>
      </c>
      <c r="AT167" s="16"/>
      <c r="AU167" s="16"/>
      <c r="AV167" s="16"/>
      <c r="AW167" s="16"/>
    </row>
    <row r="168" spans="1:49" ht="12.75" customHeight="1">
      <c r="A168" s="125"/>
      <c r="B168" s="136"/>
      <c r="C168" s="71" t="s">
        <v>110</v>
      </c>
      <c r="D168" s="79"/>
      <c r="E168" s="53"/>
      <c r="F168" s="63"/>
      <c r="G168" s="63"/>
      <c r="H168" s="61"/>
      <c r="I168" s="63"/>
      <c r="J168" s="63"/>
      <c r="K168" s="63"/>
      <c r="L168" s="118" t="s">
        <v>96</v>
      </c>
      <c r="M168" s="63"/>
      <c r="N168" s="63"/>
      <c r="O168" s="63"/>
      <c r="P168" s="63"/>
      <c r="Q168" s="118" t="s">
        <v>96</v>
      </c>
      <c r="R168" s="63"/>
      <c r="S168" s="63"/>
      <c r="T168" s="63"/>
      <c r="U168" s="92"/>
      <c r="V168" s="92"/>
      <c r="W168" s="92"/>
      <c r="X168" s="53"/>
      <c r="Y168" s="53"/>
      <c r="Z168" s="53"/>
      <c r="AA168" s="92"/>
      <c r="AB168" s="92"/>
      <c r="AC168" s="92"/>
      <c r="AD168" s="92"/>
      <c r="AE168" s="92"/>
      <c r="AF168" s="92"/>
      <c r="AG168" s="92"/>
      <c r="AH168" s="92"/>
      <c r="AI168" s="92"/>
      <c r="AJ168" s="53"/>
      <c r="AK168" s="53"/>
      <c r="AL168" s="65"/>
      <c r="AM168" s="97"/>
      <c r="AN168" s="97"/>
      <c r="AO168" s="54"/>
      <c r="AP168" s="54"/>
      <c r="AQ168" s="51">
        <f t="shared" si="32"/>
        <v>2</v>
      </c>
      <c r="AR168" s="31">
        <f t="shared" si="33"/>
        <v>102</v>
      </c>
      <c r="AS168" s="73">
        <f t="shared" si="34"/>
        <v>1.9607843137254902E-2</v>
      </c>
      <c r="AT168" s="16"/>
      <c r="AU168" s="16"/>
      <c r="AV168" s="16"/>
      <c r="AW168" s="16"/>
    </row>
    <row r="169" spans="1:49" ht="12.75" customHeight="1">
      <c r="A169" s="125"/>
      <c r="B169" s="134" t="s">
        <v>101</v>
      </c>
      <c r="C169" s="71" t="s">
        <v>109</v>
      </c>
      <c r="D169" s="55"/>
      <c r="E169" s="53"/>
      <c r="F169" s="92"/>
      <c r="G169" s="92"/>
      <c r="H169" s="92"/>
      <c r="I169" s="92"/>
      <c r="J169" s="92"/>
      <c r="K169" s="92"/>
      <c r="L169" s="119" t="s">
        <v>96</v>
      </c>
      <c r="M169" s="92"/>
      <c r="N169" s="92"/>
      <c r="O169" s="92"/>
      <c r="P169" s="92"/>
      <c r="Q169" s="119" t="s">
        <v>96</v>
      </c>
      <c r="R169" s="92"/>
      <c r="S169" s="92"/>
      <c r="T169" s="92"/>
      <c r="U169" s="92"/>
      <c r="V169" s="92"/>
      <c r="W169" s="53"/>
      <c r="X169" s="53"/>
      <c r="Y169" s="53"/>
      <c r="Z169" s="53"/>
      <c r="AA169" s="92"/>
      <c r="AB169" s="92"/>
      <c r="AC169" s="92"/>
      <c r="AD169" s="92"/>
      <c r="AE169" s="92"/>
      <c r="AF169" s="92"/>
      <c r="AG169" s="92"/>
      <c r="AH169" s="92"/>
      <c r="AI169" s="106"/>
      <c r="AJ169" s="75"/>
      <c r="AK169" s="53"/>
      <c r="AL169" s="65"/>
      <c r="AM169" s="97"/>
      <c r="AN169" s="97"/>
      <c r="AO169" s="54"/>
      <c r="AP169" s="54"/>
      <c r="AQ169" s="51">
        <f t="shared" si="32"/>
        <v>2</v>
      </c>
      <c r="AR169" s="31">
        <v>68</v>
      </c>
      <c r="AS169" s="73">
        <f t="shared" si="34"/>
        <v>2.9411764705882353E-2</v>
      </c>
      <c r="AT169" s="16"/>
      <c r="AU169" s="16"/>
      <c r="AV169" s="16"/>
      <c r="AW169" s="16"/>
    </row>
    <row r="170" spans="1:49" ht="12.75" customHeight="1">
      <c r="A170" s="125"/>
      <c r="B170" s="136"/>
      <c r="C170" s="71" t="s">
        <v>110</v>
      </c>
      <c r="D170" s="55"/>
      <c r="E170" s="53"/>
      <c r="F170" s="92"/>
      <c r="G170" s="92"/>
      <c r="H170" s="92"/>
      <c r="I170" s="92"/>
      <c r="J170" s="92"/>
      <c r="K170" s="92"/>
      <c r="L170" s="119" t="s">
        <v>96</v>
      </c>
      <c r="M170" s="92"/>
      <c r="N170" s="92"/>
      <c r="O170" s="92"/>
      <c r="P170" s="92"/>
      <c r="Q170" s="119" t="s">
        <v>96</v>
      </c>
      <c r="R170" s="92"/>
      <c r="S170" s="92"/>
      <c r="T170" s="92"/>
      <c r="U170" s="92"/>
      <c r="V170" s="92"/>
      <c r="W170" s="53"/>
      <c r="X170" s="53"/>
      <c r="Y170" s="53"/>
      <c r="Z170" s="53"/>
      <c r="AA170" s="92"/>
      <c r="AB170" s="92"/>
      <c r="AC170" s="92"/>
      <c r="AD170" s="92"/>
      <c r="AE170" s="92"/>
      <c r="AF170" s="92"/>
      <c r="AG170" s="92"/>
      <c r="AH170" s="92"/>
      <c r="AI170" s="106"/>
      <c r="AJ170" s="75"/>
      <c r="AK170" s="53"/>
      <c r="AL170" s="65"/>
      <c r="AM170" s="97"/>
      <c r="AN170" s="97"/>
      <c r="AO170" s="54"/>
      <c r="AP170" s="54"/>
      <c r="AQ170" s="51">
        <f t="shared" si="32"/>
        <v>2</v>
      </c>
      <c r="AR170" s="31">
        <v>68</v>
      </c>
      <c r="AS170" s="73">
        <f t="shared" si="34"/>
        <v>2.9411764705882353E-2</v>
      </c>
      <c r="AT170" s="16"/>
      <c r="AU170" s="16"/>
      <c r="AV170" s="16"/>
      <c r="AW170" s="16"/>
    </row>
    <row r="171" spans="1:49" ht="12.75" customHeight="1">
      <c r="A171" s="125"/>
      <c r="B171" s="134" t="s">
        <v>102</v>
      </c>
      <c r="C171" s="71" t="s">
        <v>109</v>
      </c>
      <c r="D171" s="74"/>
      <c r="E171" s="53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53"/>
      <c r="X171" s="53"/>
      <c r="Y171" s="53"/>
      <c r="Z171" s="53"/>
      <c r="AA171" s="92"/>
      <c r="AB171" s="92"/>
      <c r="AC171" s="92"/>
      <c r="AD171" s="92"/>
      <c r="AE171" s="92"/>
      <c r="AF171" s="92"/>
      <c r="AG171" s="92"/>
      <c r="AH171" s="92"/>
      <c r="AI171" s="106"/>
      <c r="AJ171" s="54"/>
      <c r="AK171" s="92"/>
      <c r="AL171" s="53"/>
      <c r="AM171" s="97"/>
      <c r="AN171" s="97"/>
      <c r="AO171" s="54"/>
      <c r="AP171" s="54"/>
      <c r="AQ171" s="51">
        <f t="shared" si="32"/>
        <v>0</v>
      </c>
      <c r="AR171" s="31">
        <f>34*1</f>
        <v>34</v>
      </c>
      <c r="AS171" s="73">
        <f t="shared" si="34"/>
        <v>0</v>
      </c>
      <c r="AT171" s="16"/>
      <c r="AU171" s="16"/>
      <c r="AV171" s="16"/>
      <c r="AW171" s="16"/>
    </row>
    <row r="172" spans="1:49" ht="12.75" customHeight="1">
      <c r="A172" s="125"/>
      <c r="B172" s="136"/>
      <c r="C172" s="71" t="s">
        <v>110</v>
      </c>
      <c r="D172" s="55"/>
      <c r="E172" s="53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4"/>
      <c r="AJ172" s="54"/>
      <c r="AK172" s="92"/>
      <c r="AL172" s="53"/>
      <c r="AM172" s="97"/>
      <c r="AN172" s="97"/>
      <c r="AO172" s="54"/>
      <c r="AP172" s="54"/>
      <c r="AQ172" s="51">
        <f t="shared" si="32"/>
        <v>0</v>
      </c>
      <c r="AR172" s="31">
        <f>34*1</f>
        <v>34</v>
      </c>
      <c r="AS172" s="73">
        <f t="shared" si="34"/>
        <v>0</v>
      </c>
      <c r="AT172" s="16"/>
      <c r="AU172" s="16"/>
      <c r="AV172" s="16"/>
      <c r="AW172" s="16"/>
    </row>
    <row r="173" spans="1:49" ht="12.75" customHeight="1">
      <c r="A173" s="125"/>
      <c r="B173" s="134" t="s">
        <v>103</v>
      </c>
      <c r="C173" s="71" t="s">
        <v>109</v>
      </c>
      <c r="D173" s="74"/>
      <c r="E173" s="53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110"/>
      <c r="S173" s="119" t="s">
        <v>96</v>
      </c>
      <c r="T173" s="92"/>
      <c r="U173" s="92"/>
      <c r="V173" s="92"/>
      <c r="W173" s="53"/>
      <c r="X173" s="78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4"/>
      <c r="AJ173" s="54"/>
      <c r="AK173" s="53"/>
      <c r="AL173" s="53"/>
      <c r="AM173" s="97"/>
      <c r="AN173" s="97"/>
      <c r="AO173" s="54"/>
      <c r="AP173" s="54"/>
      <c r="AQ173" s="51">
        <f t="shared" si="32"/>
        <v>1</v>
      </c>
      <c r="AR173" s="31">
        <f>34*1</f>
        <v>34</v>
      </c>
      <c r="AS173" s="73">
        <f t="shared" si="34"/>
        <v>2.9411764705882353E-2</v>
      </c>
      <c r="AT173" s="16"/>
      <c r="AU173" s="16"/>
      <c r="AV173" s="16"/>
      <c r="AW173" s="16"/>
    </row>
    <row r="174" spans="1:49" ht="12.75" customHeight="1">
      <c r="A174" s="125"/>
      <c r="B174" s="136"/>
      <c r="C174" s="71" t="s">
        <v>110</v>
      </c>
      <c r="D174" s="74"/>
      <c r="E174" s="53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110"/>
      <c r="S174" s="119" t="s">
        <v>96</v>
      </c>
      <c r="T174" s="92"/>
      <c r="U174" s="92"/>
      <c r="V174" s="92"/>
      <c r="W174" s="53"/>
      <c r="X174" s="78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4"/>
      <c r="AJ174" s="54"/>
      <c r="AK174" s="53"/>
      <c r="AL174" s="53"/>
      <c r="AM174" s="97"/>
      <c r="AN174" s="97"/>
      <c r="AO174" s="54"/>
      <c r="AP174" s="54"/>
      <c r="AQ174" s="51">
        <f t="shared" si="32"/>
        <v>1</v>
      </c>
      <c r="AR174" s="31">
        <f>34*1</f>
        <v>34</v>
      </c>
      <c r="AS174" s="73">
        <f t="shared" si="34"/>
        <v>2.9411764705882353E-2</v>
      </c>
      <c r="AT174" s="16"/>
      <c r="AU174" s="16"/>
      <c r="AV174" s="16"/>
      <c r="AW174" s="16"/>
    </row>
    <row r="175" spans="1:49" ht="12.75" customHeight="1">
      <c r="A175" s="125"/>
      <c r="B175" s="134" t="s">
        <v>90</v>
      </c>
      <c r="C175" s="71" t="s">
        <v>109</v>
      </c>
      <c r="D175" s="74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65"/>
      <c r="Q175" s="53"/>
      <c r="R175" s="78"/>
      <c r="S175" s="53"/>
      <c r="T175" s="53"/>
      <c r="U175" s="53"/>
      <c r="V175" s="53"/>
      <c r="W175" s="65"/>
      <c r="X175" s="53"/>
      <c r="Y175" s="65"/>
      <c r="Z175" s="92"/>
      <c r="AA175" s="53"/>
      <c r="AB175" s="65"/>
      <c r="AC175" s="53"/>
      <c r="AD175" s="65"/>
      <c r="AE175" s="53"/>
      <c r="AF175" s="53"/>
      <c r="AG175" s="65"/>
      <c r="AH175" s="53"/>
      <c r="AI175" s="54"/>
      <c r="AJ175" s="54"/>
      <c r="AK175" s="53"/>
      <c r="AL175" s="65"/>
      <c r="AM175" s="97"/>
      <c r="AN175" s="97"/>
      <c r="AO175" s="54"/>
      <c r="AP175" s="54"/>
      <c r="AQ175" s="51">
        <f t="shared" si="32"/>
        <v>0</v>
      </c>
      <c r="AR175" s="31">
        <f>34*2</f>
        <v>68</v>
      </c>
      <c r="AS175" s="73">
        <f t="shared" si="34"/>
        <v>0</v>
      </c>
      <c r="AT175" s="16"/>
      <c r="AU175" s="16"/>
      <c r="AV175" s="16"/>
      <c r="AW175" s="16"/>
    </row>
    <row r="176" spans="1:49" ht="12.75" customHeight="1">
      <c r="A176" s="125"/>
      <c r="B176" s="136"/>
      <c r="C176" s="71" t="s">
        <v>110</v>
      </c>
      <c r="D176" s="74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65"/>
      <c r="Q176" s="53"/>
      <c r="R176" s="53"/>
      <c r="S176" s="53"/>
      <c r="T176" s="53"/>
      <c r="U176" s="53"/>
      <c r="V176" s="53"/>
      <c r="W176" s="65"/>
      <c r="X176" s="53"/>
      <c r="Y176" s="65"/>
      <c r="Z176" s="92"/>
      <c r="AA176" s="53"/>
      <c r="AB176" s="65"/>
      <c r="AC176" s="53"/>
      <c r="AD176" s="65"/>
      <c r="AE176" s="53"/>
      <c r="AF176" s="53"/>
      <c r="AG176" s="65"/>
      <c r="AH176" s="53"/>
      <c r="AI176" s="54"/>
      <c r="AJ176" s="54"/>
      <c r="AK176" s="53"/>
      <c r="AL176" s="65"/>
      <c r="AM176" s="97"/>
      <c r="AN176" s="97"/>
      <c r="AO176" s="54"/>
      <c r="AP176" s="54"/>
      <c r="AQ176" s="51">
        <f t="shared" si="32"/>
        <v>0</v>
      </c>
      <c r="AR176" s="31">
        <f>34*2</f>
        <v>68</v>
      </c>
      <c r="AS176" s="73">
        <f t="shared" si="34"/>
        <v>0</v>
      </c>
      <c r="AT176" s="16"/>
      <c r="AU176" s="16"/>
      <c r="AV176" s="16"/>
      <c r="AW176" s="16"/>
    </row>
    <row r="177" spans="1:49" ht="12.75" customHeight="1">
      <c r="A177" s="125"/>
      <c r="B177" s="134" t="s">
        <v>111</v>
      </c>
      <c r="C177" s="71" t="s">
        <v>109</v>
      </c>
      <c r="D177" s="74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4"/>
      <c r="AJ177" s="54"/>
      <c r="AK177" s="53"/>
      <c r="AL177" s="53"/>
      <c r="AM177" s="97"/>
      <c r="AN177" s="97"/>
      <c r="AO177" s="54"/>
      <c r="AP177" s="54"/>
      <c r="AQ177" s="51">
        <f t="shared" si="32"/>
        <v>0</v>
      </c>
      <c r="AR177" s="31">
        <f>34*1</f>
        <v>34</v>
      </c>
      <c r="AS177" s="73">
        <f t="shared" si="34"/>
        <v>0</v>
      </c>
      <c r="AT177" s="16"/>
      <c r="AU177" s="16"/>
      <c r="AV177" s="16"/>
      <c r="AW177" s="16"/>
    </row>
    <row r="178" spans="1:49" ht="12.75" customHeight="1">
      <c r="A178" s="125"/>
      <c r="B178" s="136"/>
      <c r="C178" s="71" t="s">
        <v>110</v>
      </c>
      <c r="D178" s="74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4"/>
      <c r="AJ178" s="54"/>
      <c r="AK178" s="53"/>
      <c r="AL178" s="53"/>
      <c r="AM178" s="97"/>
      <c r="AN178" s="97"/>
      <c r="AO178" s="54"/>
      <c r="AP178" s="54"/>
      <c r="AQ178" s="51">
        <f t="shared" si="32"/>
        <v>0</v>
      </c>
      <c r="AR178" s="31">
        <f>34*1</f>
        <v>34</v>
      </c>
      <c r="AS178" s="73">
        <f t="shared" si="34"/>
        <v>0</v>
      </c>
      <c r="AT178" s="16"/>
      <c r="AU178" s="16"/>
      <c r="AV178" s="16"/>
      <c r="AW178" s="16"/>
    </row>
    <row r="179" spans="1:49" ht="12.75" customHeight="1">
      <c r="A179" s="125"/>
      <c r="B179" s="134" t="s">
        <v>91</v>
      </c>
      <c r="C179" s="71" t="s">
        <v>109</v>
      </c>
      <c r="D179" s="74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4"/>
      <c r="AJ179" s="54"/>
      <c r="AK179" s="53"/>
      <c r="AL179" s="53"/>
      <c r="AM179" s="97"/>
      <c r="AN179" s="97"/>
      <c r="AO179" s="54"/>
      <c r="AP179" s="54"/>
      <c r="AQ179" s="51">
        <f t="shared" si="32"/>
        <v>0</v>
      </c>
      <c r="AR179" s="31">
        <f>34*2</f>
        <v>68</v>
      </c>
      <c r="AS179" s="73">
        <f t="shared" si="34"/>
        <v>0</v>
      </c>
      <c r="AT179" s="16"/>
      <c r="AU179" s="16"/>
      <c r="AV179" s="16"/>
      <c r="AW179" s="16"/>
    </row>
    <row r="180" spans="1:49" ht="12.75" customHeight="1">
      <c r="A180" s="125"/>
      <c r="B180" s="136"/>
      <c r="C180" s="71" t="s">
        <v>110</v>
      </c>
      <c r="D180" s="74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4"/>
      <c r="AJ180" s="54"/>
      <c r="AK180" s="53"/>
      <c r="AL180" s="53"/>
      <c r="AM180" s="97"/>
      <c r="AN180" s="97"/>
      <c r="AO180" s="54"/>
      <c r="AP180" s="54"/>
      <c r="AQ180" s="51">
        <f t="shared" si="32"/>
        <v>0</v>
      </c>
      <c r="AR180" s="31">
        <f>34*2</f>
        <v>68</v>
      </c>
      <c r="AS180" s="73">
        <f t="shared" si="34"/>
        <v>0</v>
      </c>
      <c r="AT180" s="16"/>
      <c r="AU180" s="16"/>
      <c r="AV180" s="16"/>
      <c r="AW180" s="16"/>
    </row>
    <row r="181" spans="1:49" ht="12.75" customHeight="1">
      <c r="A181" s="125"/>
      <c r="B181" s="134" t="s">
        <v>104</v>
      </c>
      <c r="C181" s="71" t="s">
        <v>109</v>
      </c>
      <c r="D181" s="74"/>
      <c r="E181" s="53"/>
      <c r="F181" s="53"/>
      <c r="G181" s="53"/>
      <c r="H181" s="53"/>
      <c r="I181" s="53"/>
      <c r="J181" s="53"/>
      <c r="K181" s="53"/>
      <c r="L181" s="53"/>
      <c r="M181" s="53"/>
      <c r="N181" s="119" t="s">
        <v>96</v>
      </c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4"/>
      <c r="AJ181" s="54"/>
      <c r="AK181" s="53"/>
      <c r="AL181" s="53"/>
      <c r="AM181" s="97"/>
      <c r="AN181" s="97"/>
      <c r="AO181" s="54"/>
      <c r="AP181" s="54"/>
      <c r="AQ181" s="51">
        <f t="shared" si="32"/>
        <v>1</v>
      </c>
      <c r="AR181" s="31">
        <f>34*3</f>
        <v>102</v>
      </c>
      <c r="AS181" s="73">
        <f t="shared" si="34"/>
        <v>9.8039215686274508E-3</v>
      </c>
      <c r="AT181" s="16"/>
      <c r="AU181" s="16"/>
      <c r="AV181" s="16"/>
      <c r="AW181" s="16"/>
    </row>
    <row r="182" spans="1:49" ht="12.75" customHeight="1">
      <c r="A182" s="125"/>
      <c r="B182" s="136"/>
      <c r="C182" s="71" t="s">
        <v>110</v>
      </c>
      <c r="D182" s="74"/>
      <c r="E182" s="53"/>
      <c r="F182" s="53"/>
      <c r="G182" s="53"/>
      <c r="H182" s="53"/>
      <c r="I182" s="53"/>
      <c r="J182" s="53"/>
      <c r="K182" s="53"/>
      <c r="L182" s="53"/>
      <c r="M182" s="53"/>
      <c r="N182" s="119" t="s">
        <v>96</v>
      </c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4"/>
      <c r="AJ182" s="54"/>
      <c r="AK182" s="53"/>
      <c r="AL182" s="53"/>
      <c r="AM182" s="97"/>
      <c r="AN182" s="97"/>
      <c r="AO182" s="54"/>
      <c r="AP182" s="54"/>
      <c r="AQ182" s="51">
        <f t="shared" si="32"/>
        <v>1</v>
      </c>
      <c r="AR182" s="31">
        <f>34*3</f>
        <v>102</v>
      </c>
      <c r="AS182" s="73">
        <f t="shared" si="34"/>
        <v>9.8039215686274508E-3</v>
      </c>
      <c r="AT182" s="16"/>
      <c r="AU182" s="16"/>
      <c r="AV182" s="16"/>
      <c r="AW182" s="16"/>
    </row>
    <row r="183" spans="1:49" ht="12.75" customHeight="1">
      <c r="A183" s="125"/>
      <c r="B183" s="134" t="s">
        <v>106</v>
      </c>
      <c r="C183" s="71" t="s">
        <v>109</v>
      </c>
      <c r="D183" s="74"/>
      <c r="E183" s="53"/>
      <c r="F183" s="53"/>
      <c r="G183" s="53"/>
      <c r="H183" s="53"/>
      <c r="I183" s="53"/>
      <c r="J183" s="53"/>
      <c r="K183" s="168" t="s">
        <v>96</v>
      </c>
      <c r="L183" s="53"/>
      <c r="M183" s="53"/>
      <c r="N183" s="53"/>
      <c r="O183" s="168" t="s">
        <v>96</v>
      </c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4"/>
      <c r="AJ183" s="54"/>
      <c r="AK183" s="53"/>
      <c r="AL183" s="53"/>
      <c r="AM183" s="97"/>
      <c r="AN183" s="97"/>
      <c r="AO183" s="54"/>
      <c r="AP183" s="54"/>
      <c r="AQ183" s="51">
        <f t="shared" si="32"/>
        <v>2</v>
      </c>
      <c r="AR183" s="31">
        <f>34*2</f>
        <v>68</v>
      </c>
      <c r="AS183" s="73">
        <f t="shared" si="34"/>
        <v>2.9411764705882353E-2</v>
      </c>
      <c r="AT183" s="16"/>
      <c r="AU183" s="16"/>
      <c r="AV183" s="16"/>
      <c r="AW183" s="16"/>
    </row>
    <row r="184" spans="1:49" ht="12.75" customHeight="1">
      <c r="A184" s="125"/>
      <c r="B184" s="137"/>
      <c r="C184" s="71" t="s">
        <v>110</v>
      </c>
      <c r="D184" s="74"/>
      <c r="E184" s="53"/>
      <c r="F184" s="53"/>
      <c r="G184" s="53"/>
      <c r="H184" s="53"/>
      <c r="I184" s="53"/>
      <c r="J184" s="53"/>
      <c r="K184" s="168" t="s">
        <v>96</v>
      </c>
      <c r="L184" s="53"/>
      <c r="M184" s="53"/>
      <c r="N184" s="53"/>
      <c r="O184" s="168" t="s">
        <v>96</v>
      </c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4"/>
      <c r="AJ184" s="54"/>
      <c r="AK184" s="53"/>
      <c r="AL184" s="53"/>
      <c r="AM184" s="97"/>
      <c r="AN184" s="97"/>
      <c r="AO184" s="54"/>
      <c r="AP184" s="54"/>
      <c r="AQ184" s="51">
        <f t="shared" si="32"/>
        <v>2</v>
      </c>
      <c r="AR184" s="31">
        <f>34*2</f>
        <v>68</v>
      </c>
      <c r="AS184" s="73">
        <f t="shared" si="34"/>
        <v>2.9411764705882353E-2</v>
      </c>
      <c r="AT184" s="16"/>
      <c r="AU184" s="16"/>
      <c r="AV184" s="16"/>
      <c r="AW184" s="16"/>
    </row>
    <row r="185" spans="1:49" ht="12.75" customHeight="1">
      <c r="A185" s="125"/>
      <c r="B185" s="134" t="s">
        <v>93</v>
      </c>
      <c r="C185" s="71" t="s">
        <v>109</v>
      </c>
      <c r="D185" s="74"/>
      <c r="E185" s="53"/>
      <c r="F185" s="53"/>
      <c r="G185" s="53"/>
      <c r="H185" s="53"/>
      <c r="I185" s="53"/>
      <c r="J185" s="168" t="s">
        <v>96</v>
      </c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4"/>
      <c r="AJ185" s="54"/>
      <c r="AK185" s="53"/>
      <c r="AL185" s="53"/>
      <c r="AM185" s="97"/>
      <c r="AN185" s="97"/>
      <c r="AO185" s="54"/>
      <c r="AP185" s="54"/>
      <c r="AQ185" s="51">
        <f t="shared" si="32"/>
        <v>1</v>
      </c>
      <c r="AR185" s="31">
        <f>34*2</f>
        <v>68</v>
      </c>
      <c r="AS185" s="73">
        <f t="shared" si="34"/>
        <v>1.4705882352941176E-2</v>
      </c>
      <c r="AT185" s="16"/>
      <c r="AU185" s="16"/>
      <c r="AV185" s="16"/>
      <c r="AW185" s="16"/>
    </row>
    <row r="186" spans="1:49" ht="12.75" customHeight="1">
      <c r="A186" s="125"/>
      <c r="B186" s="137"/>
      <c r="C186" s="71" t="s">
        <v>110</v>
      </c>
      <c r="D186" s="74"/>
      <c r="E186" s="53"/>
      <c r="F186" s="53"/>
      <c r="G186" s="53"/>
      <c r="H186" s="53"/>
      <c r="I186" s="53"/>
      <c r="J186" s="168" t="s">
        <v>96</v>
      </c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4"/>
      <c r="AJ186" s="54"/>
      <c r="AK186" s="53"/>
      <c r="AL186" s="53"/>
      <c r="AM186" s="97"/>
      <c r="AN186" s="97"/>
      <c r="AO186" s="54"/>
      <c r="AP186" s="54"/>
      <c r="AQ186" s="51">
        <f t="shared" si="32"/>
        <v>1</v>
      </c>
      <c r="AR186" s="31">
        <f>34*2</f>
        <v>68</v>
      </c>
      <c r="AS186" s="73">
        <f t="shared" si="34"/>
        <v>1.4705882352941176E-2</v>
      </c>
      <c r="AT186" s="16"/>
      <c r="AU186" s="16"/>
      <c r="AV186" s="16"/>
      <c r="AW186" s="16"/>
    </row>
    <row r="187" spans="1:49" ht="12.75" customHeight="1">
      <c r="A187" s="125"/>
      <c r="B187" s="134" t="s">
        <v>94</v>
      </c>
      <c r="C187" s="71" t="s">
        <v>109</v>
      </c>
      <c r="D187" s="74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4"/>
      <c r="AJ187" s="54"/>
      <c r="AK187" s="53"/>
      <c r="AL187" s="53"/>
      <c r="AM187" s="54"/>
      <c r="AN187" s="54"/>
      <c r="AO187" s="54"/>
      <c r="AP187" s="54"/>
      <c r="AQ187" s="51">
        <f t="shared" si="32"/>
        <v>0</v>
      </c>
      <c r="AR187" s="31">
        <f>34*1</f>
        <v>34</v>
      </c>
      <c r="AS187" s="73">
        <f t="shared" si="34"/>
        <v>0</v>
      </c>
      <c r="AT187" s="16"/>
      <c r="AU187" s="16"/>
      <c r="AV187" s="16"/>
      <c r="AW187" s="16"/>
    </row>
    <row r="188" spans="1:49" ht="12.75" customHeight="1">
      <c r="A188" s="125"/>
      <c r="B188" s="137"/>
      <c r="C188" s="71" t="s">
        <v>110</v>
      </c>
      <c r="D188" s="74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4"/>
      <c r="AJ188" s="54"/>
      <c r="AK188" s="53"/>
      <c r="AL188" s="53"/>
      <c r="AM188" s="54"/>
      <c r="AN188" s="54"/>
      <c r="AO188" s="54"/>
      <c r="AP188" s="54"/>
      <c r="AQ188" s="51">
        <f t="shared" si="32"/>
        <v>0</v>
      </c>
      <c r="AR188" s="31">
        <f>34*1</f>
        <v>34</v>
      </c>
      <c r="AS188" s="73">
        <f t="shared" si="34"/>
        <v>0</v>
      </c>
      <c r="AT188" s="16"/>
      <c r="AU188" s="16"/>
      <c r="AV188" s="16"/>
      <c r="AW188" s="16"/>
    </row>
    <row r="189" spans="1:49" ht="12.75" customHeight="1">
      <c r="A189" s="125"/>
      <c r="B189" s="134" t="s">
        <v>112</v>
      </c>
      <c r="C189" s="71" t="s">
        <v>109</v>
      </c>
      <c r="D189" s="74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4"/>
      <c r="AJ189" s="54"/>
      <c r="AK189" s="53"/>
      <c r="AL189" s="53"/>
      <c r="AM189" s="54"/>
      <c r="AN189" s="54"/>
      <c r="AO189" s="54"/>
      <c r="AP189" s="54"/>
      <c r="AQ189" s="51">
        <f t="shared" si="32"/>
        <v>0</v>
      </c>
      <c r="AR189" s="31">
        <f>34*1</f>
        <v>34</v>
      </c>
      <c r="AS189" s="73">
        <f t="shared" si="34"/>
        <v>0</v>
      </c>
      <c r="AT189" s="16"/>
      <c r="AU189" s="16"/>
      <c r="AV189" s="16"/>
      <c r="AW189" s="16"/>
    </row>
    <row r="190" spans="1:49" ht="12.75" customHeight="1">
      <c r="A190" s="125"/>
      <c r="B190" s="137"/>
      <c r="C190" s="71" t="s">
        <v>110</v>
      </c>
      <c r="D190" s="74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4"/>
      <c r="AJ190" s="54"/>
      <c r="AK190" s="53"/>
      <c r="AL190" s="53"/>
      <c r="AM190" s="54"/>
      <c r="AN190" s="54"/>
      <c r="AO190" s="54"/>
      <c r="AP190" s="54"/>
      <c r="AQ190" s="51">
        <f t="shared" si="32"/>
        <v>0</v>
      </c>
      <c r="AR190" s="31">
        <f>34*1</f>
        <v>34</v>
      </c>
      <c r="AS190" s="73">
        <f t="shared" si="34"/>
        <v>0</v>
      </c>
      <c r="AT190" s="16"/>
      <c r="AU190" s="16"/>
      <c r="AV190" s="16"/>
      <c r="AW190" s="16"/>
    </row>
    <row r="191" spans="1:49" ht="12.75" customHeight="1">
      <c r="A191" s="125"/>
      <c r="B191" s="134" t="s">
        <v>78</v>
      </c>
      <c r="C191" s="71" t="s">
        <v>109</v>
      </c>
      <c r="D191" s="55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31"/>
      <c r="U191" s="53"/>
      <c r="V191" s="53"/>
      <c r="W191" s="53"/>
      <c r="X191" s="53"/>
      <c r="Y191" s="53"/>
      <c r="Z191" s="53"/>
      <c r="AA191" s="53"/>
      <c r="AB191" s="53"/>
      <c r="AC191" s="53"/>
      <c r="AD191" s="31"/>
      <c r="AE191" s="53"/>
      <c r="AF191" s="53"/>
      <c r="AG191" s="53"/>
      <c r="AH191" s="53"/>
      <c r="AI191" s="54"/>
      <c r="AJ191" s="54"/>
      <c r="AK191" s="53"/>
      <c r="AL191" s="53"/>
      <c r="AM191" s="54"/>
      <c r="AN191" s="54"/>
      <c r="AO191" s="54"/>
      <c r="AP191" s="54"/>
      <c r="AQ191" s="51">
        <f t="shared" si="32"/>
        <v>0</v>
      </c>
      <c r="AR191" s="31">
        <f>34*2</f>
        <v>68</v>
      </c>
      <c r="AS191" s="73">
        <f t="shared" si="34"/>
        <v>0</v>
      </c>
      <c r="AT191" s="16"/>
      <c r="AU191" s="16"/>
      <c r="AV191" s="16"/>
      <c r="AW191" s="16"/>
    </row>
    <row r="192" spans="1:49" ht="12.75" customHeight="1">
      <c r="A192" s="137"/>
      <c r="B192" s="137"/>
      <c r="C192" s="71" t="s">
        <v>110</v>
      </c>
      <c r="D192" s="55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16"/>
      <c r="T192" s="31"/>
      <c r="U192" s="53"/>
      <c r="V192" s="53"/>
      <c r="W192" s="53"/>
      <c r="X192" s="53"/>
      <c r="Y192" s="53"/>
      <c r="Z192" s="53"/>
      <c r="AA192" s="53"/>
      <c r="AB192" s="53"/>
      <c r="AC192" s="16"/>
      <c r="AD192" s="31"/>
      <c r="AE192" s="53"/>
      <c r="AF192" s="53"/>
      <c r="AG192" s="53"/>
      <c r="AH192" s="53"/>
      <c r="AI192" s="54"/>
      <c r="AJ192" s="54"/>
      <c r="AK192" s="53"/>
      <c r="AL192" s="53"/>
      <c r="AM192" s="54"/>
      <c r="AN192" s="54"/>
      <c r="AO192" s="54"/>
      <c r="AP192" s="54"/>
      <c r="AQ192" s="51">
        <f t="shared" si="32"/>
        <v>0</v>
      </c>
      <c r="AR192" s="31">
        <f>34*2</f>
        <v>68</v>
      </c>
      <c r="AS192" s="73">
        <f t="shared" si="34"/>
        <v>0</v>
      </c>
      <c r="AT192" s="16"/>
      <c r="AU192" s="16"/>
      <c r="AV192" s="16"/>
      <c r="AW192" s="16"/>
    </row>
    <row r="193" spans="1:49" ht="27" customHeight="1">
      <c r="A193" s="57"/>
      <c r="B193" s="69"/>
      <c r="C193" s="69"/>
      <c r="D193" s="69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7"/>
      <c r="AN193" s="57"/>
      <c r="AO193" s="57"/>
      <c r="AP193" s="57"/>
      <c r="AQ193" s="57"/>
      <c r="AR193" s="57"/>
      <c r="AS193" s="57"/>
      <c r="AT193" s="16"/>
      <c r="AU193" s="16"/>
      <c r="AV193" s="16"/>
      <c r="AW193" s="16"/>
    </row>
    <row r="194" spans="1:49" ht="111.75" customHeight="1">
      <c r="A194" s="121" t="s">
        <v>113</v>
      </c>
      <c r="B194" s="122"/>
      <c r="C194" s="122"/>
      <c r="D194" s="123"/>
      <c r="E194" s="141" t="s">
        <v>52</v>
      </c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2"/>
      <c r="AC194" s="122"/>
      <c r="AD194" s="122"/>
      <c r="AE194" s="122"/>
      <c r="AF194" s="122"/>
      <c r="AG194" s="122"/>
      <c r="AH194" s="122"/>
      <c r="AI194" s="122"/>
      <c r="AJ194" s="122"/>
      <c r="AK194" s="122"/>
      <c r="AL194" s="122"/>
      <c r="AM194" s="122"/>
      <c r="AN194" s="122"/>
      <c r="AO194" s="122"/>
      <c r="AP194" s="123"/>
      <c r="AQ194" s="142" t="s">
        <v>53</v>
      </c>
      <c r="AR194" s="138" t="s">
        <v>54</v>
      </c>
      <c r="AS194" s="139" t="s">
        <v>55</v>
      </c>
      <c r="AT194" s="16"/>
      <c r="AU194" s="16"/>
      <c r="AV194" s="16"/>
      <c r="AW194" s="16"/>
    </row>
    <row r="195" spans="1:49" ht="12.75" customHeight="1">
      <c r="A195" s="128" t="s">
        <v>56</v>
      </c>
      <c r="B195" s="129"/>
      <c r="C195" s="130"/>
      <c r="D195" s="46" t="s">
        <v>58</v>
      </c>
      <c r="E195" s="140" t="s">
        <v>59</v>
      </c>
      <c r="F195" s="122"/>
      <c r="G195" s="122"/>
      <c r="H195" s="123"/>
      <c r="I195" s="140" t="s">
        <v>60</v>
      </c>
      <c r="J195" s="122"/>
      <c r="K195" s="122"/>
      <c r="L195" s="123"/>
      <c r="M195" s="140" t="s">
        <v>61</v>
      </c>
      <c r="N195" s="122"/>
      <c r="O195" s="122"/>
      <c r="P195" s="123"/>
      <c r="Q195" s="140" t="s">
        <v>62</v>
      </c>
      <c r="R195" s="122"/>
      <c r="S195" s="122"/>
      <c r="T195" s="123"/>
      <c r="U195" s="140" t="s">
        <v>63</v>
      </c>
      <c r="V195" s="122"/>
      <c r="W195" s="123"/>
      <c r="X195" s="140" t="s">
        <v>64</v>
      </c>
      <c r="Y195" s="122"/>
      <c r="Z195" s="122"/>
      <c r="AA195" s="123"/>
      <c r="AB195" s="140" t="s">
        <v>65</v>
      </c>
      <c r="AC195" s="122"/>
      <c r="AD195" s="123"/>
      <c r="AE195" s="140" t="s">
        <v>66</v>
      </c>
      <c r="AF195" s="122"/>
      <c r="AG195" s="122"/>
      <c r="AH195" s="122"/>
      <c r="AI195" s="123"/>
      <c r="AJ195" s="140" t="s">
        <v>67</v>
      </c>
      <c r="AK195" s="122"/>
      <c r="AL195" s="123"/>
      <c r="AM195" s="140" t="s">
        <v>68</v>
      </c>
      <c r="AN195" s="122"/>
      <c r="AO195" s="122"/>
      <c r="AP195" s="123"/>
      <c r="AQ195" s="125"/>
      <c r="AR195" s="125"/>
      <c r="AS195" s="125"/>
      <c r="AT195" s="16"/>
      <c r="AU195" s="16"/>
      <c r="AV195" s="16"/>
      <c r="AW195" s="16"/>
    </row>
    <row r="196" spans="1:49" ht="12.75" customHeight="1">
      <c r="A196" s="131"/>
      <c r="B196" s="132"/>
      <c r="C196" s="133"/>
      <c r="D196" s="46" t="s">
        <v>69</v>
      </c>
      <c r="E196" s="47">
        <v>1</v>
      </c>
      <c r="F196" s="47">
        <v>2</v>
      </c>
      <c r="G196" s="47">
        <v>3</v>
      </c>
      <c r="H196" s="47">
        <v>4</v>
      </c>
      <c r="I196" s="47">
        <v>5</v>
      </c>
      <c r="J196" s="47">
        <v>6</v>
      </c>
      <c r="K196" s="47">
        <v>7</v>
      </c>
      <c r="L196" s="47">
        <v>8</v>
      </c>
      <c r="M196" s="47">
        <v>9</v>
      </c>
      <c r="N196" s="47">
        <v>10</v>
      </c>
      <c r="O196" s="47">
        <v>11</v>
      </c>
      <c r="P196" s="47">
        <v>12</v>
      </c>
      <c r="Q196" s="47">
        <v>13</v>
      </c>
      <c r="R196" s="47">
        <v>14</v>
      </c>
      <c r="S196" s="47">
        <v>15</v>
      </c>
      <c r="T196" s="47">
        <v>16</v>
      </c>
      <c r="U196" s="47">
        <v>17</v>
      </c>
      <c r="V196" s="47">
        <v>18</v>
      </c>
      <c r="W196" s="47">
        <v>19</v>
      </c>
      <c r="X196" s="47">
        <v>20</v>
      </c>
      <c r="Y196" s="47">
        <v>21</v>
      </c>
      <c r="Z196" s="47">
        <v>22</v>
      </c>
      <c r="AA196" s="47">
        <v>23</v>
      </c>
      <c r="AB196" s="47">
        <v>24</v>
      </c>
      <c r="AC196" s="47">
        <v>25</v>
      </c>
      <c r="AD196" s="47">
        <v>26</v>
      </c>
      <c r="AE196" s="47">
        <v>27</v>
      </c>
      <c r="AF196" s="47">
        <v>28</v>
      </c>
      <c r="AG196" s="47">
        <v>29</v>
      </c>
      <c r="AH196" s="47">
        <v>30</v>
      </c>
      <c r="AI196" s="47">
        <v>31</v>
      </c>
      <c r="AJ196" s="47">
        <v>32</v>
      </c>
      <c r="AK196" s="47">
        <v>33</v>
      </c>
      <c r="AL196" s="47">
        <v>34</v>
      </c>
      <c r="AM196" s="47">
        <v>35</v>
      </c>
      <c r="AN196" s="47">
        <v>36</v>
      </c>
      <c r="AO196" s="47">
        <v>37</v>
      </c>
      <c r="AP196" s="47">
        <v>38</v>
      </c>
      <c r="AQ196" s="137"/>
      <c r="AR196" s="137"/>
      <c r="AS196" s="137"/>
      <c r="AT196" s="16"/>
      <c r="AU196" s="16"/>
      <c r="AV196" s="16"/>
      <c r="AW196" s="16"/>
    </row>
    <row r="197" spans="1:49" ht="12.75" customHeight="1">
      <c r="A197" s="124" t="s">
        <v>80</v>
      </c>
      <c r="B197" s="80" t="s">
        <v>71</v>
      </c>
      <c r="C197" s="81">
        <v>10</v>
      </c>
      <c r="D197" s="55"/>
      <c r="E197" s="53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6"/>
      <c r="Q197" s="92"/>
      <c r="R197" s="92"/>
      <c r="S197" s="92"/>
      <c r="T197" s="92"/>
      <c r="U197" s="96"/>
      <c r="V197" s="92"/>
      <c r="W197" s="92"/>
      <c r="X197" s="92"/>
      <c r="Y197" s="92"/>
      <c r="Z197" s="92"/>
      <c r="AA197" s="92"/>
      <c r="AB197" s="96"/>
      <c r="AC197" s="92"/>
      <c r="AD197" s="53"/>
      <c r="AE197" s="92"/>
      <c r="AF197" s="53"/>
      <c r="AG197" s="92"/>
      <c r="AH197" s="53"/>
      <c r="AI197" s="53"/>
      <c r="AJ197" s="65"/>
      <c r="AK197" s="65"/>
      <c r="AL197" s="53"/>
      <c r="AM197" s="54"/>
      <c r="AN197" s="54"/>
      <c r="AO197" s="54"/>
      <c r="AP197" s="54"/>
      <c r="AQ197" s="51">
        <f t="shared" ref="AQ197:AQ212" si="35">COUNTA(E197:AP197)</f>
        <v>0</v>
      </c>
      <c r="AR197" s="82">
        <f>34*2</f>
        <v>68</v>
      </c>
      <c r="AS197" s="73">
        <f t="shared" ref="AS197:AS212" si="36">AQ197/AR197</f>
        <v>0</v>
      </c>
      <c r="AT197" s="16"/>
      <c r="AU197" s="16"/>
      <c r="AV197" s="16"/>
      <c r="AW197" s="16"/>
    </row>
    <row r="198" spans="1:49" ht="12.75" customHeight="1">
      <c r="A198" s="125"/>
      <c r="B198" s="80" t="s">
        <v>88</v>
      </c>
      <c r="C198" s="81">
        <v>10</v>
      </c>
      <c r="D198" s="55"/>
      <c r="E198" s="53"/>
      <c r="F198" s="92"/>
      <c r="G198" s="63"/>
      <c r="H198" s="63"/>
      <c r="I198" s="63"/>
      <c r="J198" s="63"/>
      <c r="K198" s="63"/>
      <c r="L198" s="63"/>
      <c r="M198" s="63"/>
      <c r="N198" s="63"/>
      <c r="O198" s="112"/>
      <c r="P198" s="63"/>
      <c r="Q198" s="63"/>
      <c r="R198" s="119" t="s">
        <v>96</v>
      </c>
      <c r="S198" s="92"/>
      <c r="T198" s="92"/>
      <c r="U198" s="92"/>
      <c r="V198" s="92"/>
      <c r="W198" s="92"/>
      <c r="X198" s="92"/>
      <c r="Y198" s="92"/>
      <c r="Z198" s="96"/>
      <c r="AA198" s="92"/>
      <c r="AB198" s="92"/>
      <c r="AC198" s="92"/>
      <c r="AD198" s="53"/>
      <c r="AE198" s="96"/>
      <c r="AF198" s="92"/>
      <c r="AG198" s="53"/>
      <c r="AH198" s="53"/>
      <c r="AI198" s="53"/>
      <c r="AJ198" s="53"/>
      <c r="AK198" s="53"/>
      <c r="AL198" s="53"/>
      <c r="AM198" s="54"/>
      <c r="AN198" s="54"/>
      <c r="AO198" s="54"/>
      <c r="AP198" s="54"/>
      <c r="AQ198" s="51">
        <f t="shared" si="35"/>
        <v>1</v>
      </c>
      <c r="AR198" s="82">
        <f>34*3</f>
        <v>102</v>
      </c>
      <c r="AS198" s="73">
        <f t="shared" si="36"/>
        <v>9.8039215686274508E-3</v>
      </c>
      <c r="AT198" s="16"/>
      <c r="AU198" s="16"/>
      <c r="AV198" s="16"/>
      <c r="AW198" s="16"/>
    </row>
    <row r="199" spans="1:49" ht="26.25" customHeight="1">
      <c r="A199" s="125"/>
      <c r="B199" s="80" t="s">
        <v>114</v>
      </c>
      <c r="C199" s="81">
        <v>10</v>
      </c>
      <c r="D199" s="74"/>
      <c r="E199" s="53"/>
      <c r="F199" s="92"/>
      <c r="G199" s="112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53"/>
      <c r="AE199" s="92"/>
      <c r="AF199" s="92"/>
      <c r="AG199" s="53"/>
      <c r="AH199" s="53"/>
      <c r="AI199" s="53"/>
      <c r="AJ199" s="92"/>
      <c r="AK199" s="96"/>
      <c r="AL199" s="53"/>
      <c r="AM199" s="54"/>
      <c r="AN199" s="54"/>
      <c r="AO199" s="54"/>
      <c r="AP199" s="54"/>
      <c r="AQ199" s="51">
        <f t="shared" si="35"/>
        <v>0</v>
      </c>
      <c r="AR199" s="82">
        <f>34*3</f>
        <v>102</v>
      </c>
      <c r="AS199" s="73">
        <f t="shared" si="36"/>
        <v>0</v>
      </c>
      <c r="AT199" s="16"/>
      <c r="AU199" s="16"/>
      <c r="AV199" s="16"/>
      <c r="AW199" s="16"/>
    </row>
    <row r="200" spans="1:49" ht="39.75" customHeight="1">
      <c r="A200" s="125"/>
      <c r="B200" s="80" t="s">
        <v>115</v>
      </c>
      <c r="C200" s="81">
        <v>10</v>
      </c>
      <c r="D200" s="55"/>
      <c r="E200" s="53"/>
      <c r="F200" s="92"/>
      <c r="G200" s="63"/>
      <c r="H200" s="67"/>
      <c r="I200" s="61"/>
      <c r="J200" s="63"/>
      <c r="K200" s="63"/>
      <c r="L200" s="118" t="s">
        <v>96</v>
      </c>
      <c r="M200" s="63"/>
      <c r="N200" s="63"/>
      <c r="O200" s="63"/>
      <c r="P200" s="63"/>
      <c r="Q200" s="63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53"/>
      <c r="AE200" s="92"/>
      <c r="AF200" s="92"/>
      <c r="AG200" s="53"/>
      <c r="AH200" s="65"/>
      <c r="AI200" s="92"/>
      <c r="AJ200" s="92"/>
      <c r="AK200" s="53"/>
      <c r="AL200" s="53"/>
      <c r="AM200" s="54"/>
      <c r="AN200" s="54"/>
      <c r="AO200" s="54"/>
      <c r="AP200" s="54"/>
      <c r="AQ200" s="51">
        <f t="shared" si="35"/>
        <v>1</v>
      </c>
      <c r="AR200" s="82">
        <f>34*2</f>
        <v>68</v>
      </c>
      <c r="AS200" s="73">
        <f t="shared" si="36"/>
        <v>1.4705882352941176E-2</v>
      </c>
      <c r="AT200" s="16"/>
      <c r="AU200" s="16"/>
      <c r="AV200" s="16"/>
      <c r="AW200" s="16"/>
    </row>
    <row r="201" spans="1:49" ht="12.75" customHeight="1">
      <c r="A201" s="125"/>
      <c r="B201" s="80" t="s">
        <v>101</v>
      </c>
      <c r="C201" s="81">
        <v>10</v>
      </c>
      <c r="D201" s="55"/>
      <c r="E201" s="53"/>
      <c r="F201" s="92"/>
      <c r="G201" s="63"/>
      <c r="H201" s="63"/>
      <c r="I201" s="63"/>
      <c r="J201" s="63"/>
      <c r="K201" s="63"/>
      <c r="L201" s="63"/>
      <c r="M201" s="63"/>
      <c r="N201" s="63"/>
      <c r="O201" s="63"/>
      <c r="P201" s="118" t="s">
        <v>96</v>
      </c>
      <c r="Q201" s="63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53"/>
      <c r="AE201" s="92"/>
      <c r="AF201" s="92"/>
      <c r="AG201" s="53"/>
      <c r="AH201" s="53"/>
      <c r="AI201" s="54"/>
      <c r="AJ201" s="75"/>
      <c r="AK201" s="53"/>
      <c r="AL201" s="65"/>
      <c r="AM201" s="54"/>
      <c r="AN201" s="54"/>
      <c r="AO201" s="54"/>
      <c r="AP201" s="54"/>
      <c r="AQ201" s="51">
        <f t="shared" si="35"/>
        <v>1</v>
      </c>
      <c r="AR201" s="82">
        <f>34*2</f>
        <v>68</v>
      </c>
      <c r="AS201" s="73">
        <f t="shared" si="36"/>
        <v>1.4705882352941176E-2</v>
      </c>
      <c r="AT201" s="16"/>
      <c r="AU201" s="16"/>
      <c r="AV201" s="16"/>
      <c r="AW201" s="16"/>
    </row>
    <row r="202" spans="1:49" ht="24" customHeight="1">
      <c r="A202" s="125"/>
      <c r="B202" s="80" t="s">
        <v>102</v>
      </c>
      <c r="C202" s="81">
        <v>10</v>
      </c>
      <c r="D202" s="74"/>
      <c r="E202" s="53"/>
      <c r="F202" s="92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92"/>
      <c r="S202" s="92"/>
      <c r="T202" s="119" t="s">
        <v>96</v>
      </c>
      <c r="U202" s="92"/>
      <c r="V202" s="92"/>
      <c r="W202" s="92"/>
      <c r="X202" s="92"/>
      <c r="Y202" s="92"/>
      <c r="Z202" s="92"/>
      <c r="AA202" s="92"/>
      <c r="AB202" s="92"/>
      <c r="AC202" s="92"/>
      <c r="AD202" s="53"/>
      <c r="AE202" s="92"/>
      <c r="AF202" s="92"/>
      <c r="AG202" s="53"/>
      <c r="AH202" s="53"/>
      <c r="AI202" s="54"/>
      <c r="AJ202" s="54"/>
      <c r="AK202" s="65"/>
      <c r="AL202" s="53"/>
      <c r="AM202" s="54"/>
      <c r="AN202" s="54"/>
      <c r="AO202" s="54"/>
      <c r="AP202" s="54"/>
      <c r="AQ202" s="51">
        <f t="shared" si="35"/>
        <v>1</v>
      </c>
      <c r="AR202" s="82">
        <v>34</v>
      </c>
      <c r="AS202" s="73">
        <f t="shared" si="36"/>
        <v>2.9411764705882353E-2</v>
      </c>
      <c r="AT202" s="16"/>
      <c r="AU202" s="16"/>
      <c r="AV202" s="16"/>
      <c r="AW202" s="16"/>
    </row>
    <row r="203" spans="1:49" ht="12.75" customHeight="1">
      <c r="A203" s="125"/>
      <c r="B203" s="80" t="s">
        <v>103</v>
      </c>
      <c r="C203" s="81">
        <v>10</v>
      </c>
      <c r="D203" s="55"/>
      <c r="E203" s="53"/>
      <c r="F203" s="92"/>
      <c r="G203" s="63"/>
      <c r="H203" s="63"/>
      <c r="I203" s="63"/>
      <c r="J203" s="63"/>
      <c r="K203" s="95"/>
      <c r="L203" s="63"/>
      <c r="M203" s="63"/>
      <c r="N203" s="63"/>
      <c r="O203" s="63"/>
      <c r="P203" s="63"/>
      <c r="Q203" s="63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53"/>
      <c r="AE203" s="92"/>
      <c r="AF203" s="92"/>
      <c r="AG203" s="53"/>
      <c r="AH203" s="53"/>
      <c r="AI203" s="54"/>
      <c r="AJ203" s="54"/>
      <c r="AK203" s="53"/>
      <c r="AL203" s="53"/>
      <c r="AM203" s="54"/>
      <c r="AN203" s="54"/>
      <c r="AO203" s="54"/>
      <c r="AP203" s="54"/>
      <c r="AQ203" s="51">
        <f t="shared" si="35"/>
        <v>0</v>
      </c>
      <c r="AR203" s="82">
        <v>34</v>
      </c>
      <c r="AS203" s="73">
        <f t="shared" si="36"/>
        <v>0</v>
      </c>
      <c r="AT203" s="16"/>
      <c r="AU203" s="16"/>
      <c r="AV203" s="16"/>
      <c r="AW203" s="16"/>
    </row>
    <row r="204" spans="1:49" ht="12.75" customHeight="1">
      <c r="A204" s="125"/>
      <c r="B204" s="80" t="s">
        <v>104</v>
      </c>
      <c r="C204" s="81">
        <v>10</v>
      </c>
      <c r="D204" s="55"/>
      <c r="E204" s="53"/>
      <c r="F204" s="92"/>
      <c r="G204" s="92"/>
      <c r="H204" s="119" t="s">
        <v>96</v>
      </c>
      <c r="I204" s="92"/>
      <c r="J204" s="119" t="s">
        <v>96</v>
      </c>
      <c r="K204" s="92"/>
      <c r="L204" s="92"/>
      <c r="M204" s="119" t="s">
        <v>96</v>
      </c>
      <c r="N204" s="92"/>
      <c r="O204" s="92"/>
      <c r="P204" s="119" t="s">
        <v>96</v>
      </c>
      <c r="Q204" s="92"/>
      <c r="R204" s="92"/>
      <c r="S204" s="92"/>
      <c r="T204" s="119" t="s">
        <v>96</v>
      </c>
      <c r="U204" s="92"/>
      <c r="V204" s="92"/>
      <c r="W204" s="92"/>
      <c r="X204" s="92"/>
      <c r="Y204" s="92"/>
      <c r="Z204" s="92"/>
      <c r="AA204" s="92"/>
      <c r="AB204" s="92"/>
      <c r="AC204" s="92"/>
      <c r="AD204" s="53"/>
      <c r="AE204" s="92"/>
      <c r="AF204" s="92"/>
      <c r="AG204" s="65"/>
      <c r="AH204" s="53"/>
      <c r="AI204" s="54"/>
      <c r="AJ204" s="54"/>
      <c r="AK204" s="53"/>
      <c r="AL204" s="53"/>
      <c r="AM204" s="54"/>
      <c r="AN204" s="54"/>
      <c r="AO204" s="54"/>
      <c r="AP204" s="54"/>
      <c r="AQ204" s="51">
        <f t="shared" si="35"/>
        <v>5</v>
      </c>
      <c r="AR204" s="82">
        <v>170</v>
      </c>
      <c r="AS204" s="73">
        <f t="shared" si="36"/>
        <v>2.9411764705882353E-2</v>
      </c>
      <c r="AT204" s="16"/>
      <c r="AU204" s="16"/>
      <c r="AV204" s="16"/>
      <c r="AW204" s="16"/>
    </row>
    <row r="205" spans="1:49" ht="12.75" customHeight="1">
      <c r="A205" s="125"/>
      <c r="B205" s="80" t="s">
        <v>106</v>
      </c>
      <c r="C205" s="81">
        <v>10</v>
      </c>
      <c r="D205" s="55"/>
      <c r="E205" s="53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168" t="s">
        <v>96</v>
      </c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53"/>
      <c r="AE205" s="92"/>
      <c r="AF205" s="92"/>
      <c r="AG205" s="53"/>
      <c r="AH205" s="53"/>
      <c r="AI205" s="54"/>
      <c r="AJ205" s="54"/>
      <c r="AK205" s="53"/>
      <c r="AL205" s="53"/>
      <c r="AM205" s="54"/>
      <c r="AN205" s="54"/>
      <c r="AO205" s="54"/>
      <c r="AP205" s="54"/>
      <c r="AQ205" s="51">
        <f t="shared" si="35"/>
        <v>1</v>
      </c>
      <c r="AR205" s="82">
        <v>34</v>
      </c>
      <c r="AS205" s="73">
        <f t="shared" si="36"/>
        <v>2.9411764705882353E-2</v>
      </c>
      <c r="AT205" s="16"/>
      <c r="AU205" s="16"/>
      <c r="AV205" s="16"/>
      <c r="AW205" s="16"/>
    </row>
    <row r="206" spans="1:49" ht="12.75" customHeight="1">
      <c r="A206" s="125"/>
      <c r="B206" s="71" t="s">
        <v>93</v>
      </c>
      <c r="C206" s="81">
        <v>10</v>
      </c>
      <c r="D206" s="55"/>
      <c r="E206" s="53"/>
      <c r="F206" s="53"/>
      <c r="G206" s="53"/>
      <c r="H206" s="53"/>
      <c r="I206" s="53"/>
      <c r="J206" s="168" t="s">
        <v>96</v>
      </c>
      <c r="K206" s="53"/>
      <c r="L206" s="53"/>
      <c r="M206" s="53"/>
      <c r="N206" s="53"/>
      <c r="O206" s="168" t="s">
        <v>96</v>
      </c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92"/>
      <c r="AF206" s="92"/>
      <c r="AG206" s="53"/>
      <c r="AH206" s="53"/>
      <c r="AI206" s="54"/>
      <c r="AJ206" s="54"/>
      <c r="AK206" s="53"/>
      <c r="AL206" s="53"/>
      <c r="AM206" s="54"/>
      <c r="AN206" s="54"/>
      <c r="AO206" s="54"/>
      <c r="AP206" s="54"/>
      <c r="AQ206" s="51">
        <f t="shared" si="35"/>
        <v>2</v>
      </c>
      <c r="AR206" s="82">
        <v>102</v>
      </c>
      <c r="AS206" s="73">
        <f t="shared" si="36"/>
        <v>1.9607843137254902E-2</v>
      </c>
      <c r="AT206" s="16"/>
      <c r="AU206" s="16"/>
      <c r="AV206" s="16"/>
      <c r="AW206" s="16"/>
    </row>
    <row r="207" spans="1:49" ht="12.75" customHeight="1">
      <c r="A207" s="125"/>
      <c r="B207" s="80" t="s">
        <v>90</v>
      </c>
      <c r="C207" s="81">
        <v>10</v>
      </c>
      <c r="D207" s="55"/>
      <c r="E207" s="53"/>
      <c r="F207" s="53"/>
      <c r="G207" s="53"/>
      <c r="H207" s="53"/>
      <c r="I207" s="53"/>
      <c r="J207" s="53"/>
      <c r="K207" s="53"/>
      <c r="L207" s="53"/>
      <c r="M207" s="62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96"/>
      <c r="AF207" s="92"/>
      <c r="AG207" s="65"/>
      <c r="AH207" s="53"/>
      <c r="AI207" s="54"/>
      <c r="AJ207" s="54"/>
      <c r="AK207" s="53"/>
      <c r="AL207" s="53"/>
      <c r="AM207" s="54"/>
      <c r="AN207" s="54"/>
      <c r="AO207" s="54"/>
      <c r="AP207" s="54"/>
      <c r="AQ207" s="51">
        <f t="shared" si="35"/>
        <v>0</v>
      </c>
      <c r="AR207" s="82">
        <f>34*2</f>
        <v>68</v>
      </c>
      <c r="AS207" s="73">
        <f t="shared" si="36"/>
        <v>0</v>
      </c>
      <c r="AT207" s="16"/>
      <c r="AU207" s="16"/>
      <c r="AV207" s="16"/>
      <c r="AW207" s="16"/>
    </row>
    <row r="208" spans="1:49" ht="12.75" customHeight="1">
      <c r="A208" s="125"/>
      <c r="B208" s="80" t="s">
        <v>111</v>
      </c>
      <c r="C208" s="81">
        <v>10</v>
      </c>
      <c r="D208" s="55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65"/>
      <c r="AE208" s="92"/>
      <c r="AF208" s="53"/>
      <c r="AG208" s="53"/>
      <c r="AH208" s="53"/>
      <c r="AI208" s="54"/>
      <c r="AJ208" s="54"/>
      <c r="AK208" s="53"/>
      <c r="AL208" s="53"/>
      <c r="AM208" s="54"/>
      <c r="AN208" s="54"/>
      <c r="AO208" s="54"/>
      <c r="AP208" s="54"/>
      <c r="AQ208" s="51">
        <f t="shared" si="35"/>
        <v>0</v>
      </c>
      <c r="AR208" s="82">
        <v>68</v>
      </c>
      <c r="AS208" s="73">
        <f t="shared" si="36"/>
        <v>0</v>
      </c>
      <c r="AT208" s="16"/>
      <c r="AU208" s="16"/>
      <c r="AV208" s="16"/>
      <c r="AW208" s="16"/>
    </row>
    <row r="209" spans="1:49" ht="12.75" customHeight="1">
      <c r="A209" s="125"/>
      <c r="B209" s="80" t="s">
        <v>91</v>
      </c>
      <c r="C209" s="81">
        <v>10</v>
      </c>
      <c r="D209" s="55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92"/>
      <c r="AF209" s="53"/>
      <c r="AG209" s="53"/>
      <c r="AH209" s="53"/>
      <c r="AI209" s="54"/>
      <c r="AJ209" s="54"/>
      <c r="AK209" s="53"/>
      <c r="AL209" s="53"/>
      <c r="AM209" s="54"/>
      <c r="AN209" s="54"/>
      <c r="AO209" s="54"/>
      <c r="AP209" s="54"/>
      <c r="AQ209" s="51">
        <f t="shared" si="35"/>
        <v>0</v>
      </c>
      <c r="AR209" s="82">
        <f>34*1</f>
        <v>34</v>
      </c>
      <c r="AS209" s="73">
        <f t="shared" si="36"/>
        <v>0</v>
      </c>
      <c r="AT209" s="16"/>
      <c r="AU209" s="16"/>
      <c r="AV209" s="16"/>
      <c r="AW209" s="16"/>
    </row>
    <row r="210" spans="1:49" ht="12.75" customHeight="1">
      <c r="A210" s="125"/>
      <c r="B210" s="71" t="s">
        <v>112</v>
      </c>
      <c r="C210" s="81">
        <v>10</v>
      </c>
      <c r="D210" s="55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92"/>
      <c r="AF210" s="53"/>
      <c r="AG210" s="53"/>
      <c r="AH210" s="53"/>
      <c r="AI210" s="54"/>
      <c r="AJ210" s="54"/>
      <c r="AK210" s="53"/>
      <c r="AL210" s="53"/>
      <c r="AM210" s="54"/>
      <c r="AN210" s="54"/>
      <c r="AO210" s="54"/>
      <c r="AP210" s="54"/>
      <c r="AQ210" s="51">
        <f t="shared" si="35"/>
        <v>0</v>
      </c>
      <c r="AR210" s="82">
        <f>34*1</f>
        <v>34</v>
      </c>
      <c r="AS210" s="73">
        <f t="shared" si="36"/>
        <v>0</v>
      </c>
      <c r="AT210" s="16"/>
      <c r="AU210" s="16"/>
      <c r="AV210" s="16"/>
      <c r="AW210" s="16"/>
    </row>
    <row r="211" spans="1:49" ht="22.5" customHeight="1">
      <c r="A211" s="125"/>
      <c r="B211" s="71" t="s">
        <v>78</v>
      </c>
      <c r="C211" s="81">
        <v>10</v>
      </c>
      <c r="D211" s="55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4"/>
      <c r="AJ211" s="54"/>
      <c r="AK211" s="53"/>
      <c r="AL211" s="53"/>
      <c r="AM211" s="54"/>
      <c r="AN211" s="54"/>
      <c r="AO211" s="54"/>
      <c r="AP211" s="54"/>
      <c r="AQ211" s="51">
        <f t="shared" si="35"/>
        <v>0</v>
      </c>
      <c r="AR211" s="82">
        <v>68</v>
      </c>
      <c r="AS211" s="73">
        <f t="shared" si="36"/>
        <v>0</v>
      </c>
      <c r="AT211" s="16"/>
      <c r="AU211" s="16"/>
      <c r="AV211" s="16"/>
      <c r="AW211" s="16"/>
    </row>
    <row r="212" spans="1:49" ht="26.25" customHeight="1">
      <c r="A212" s="137"/>
      <c r="B212" s="80" t="s">
        <v>116</v>
      </c>
      <c r="C212" s="81">
        <v>10</v>
      </c>
      <c r="D212" s="55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4"/>
      <c r="AJ212" s="54"/>
      <c r="AK212" s="53"/>
      <c r="AL212" s="53"/>
      <c r="AM212" s="54"/>
      <c r="AN212" s="54"/>
      <c r="AO212" s="54"/>
      <c r="AP212" s="54"/>
      <c r="AQ212" s="51">
        <f t="shared" si="35"/>
        <v>0</v>
      </c>
      <c r="AR212" s="82">
        <f>34*1</f>
        <v>34</v>
      </c>
      <c r="AS212" s="73">
        <f t="shared" si="36"/>
        <v>0</v>
      </c>
      <c r="AT212" s="16"/>
      <c r="AU212" s="16"/>
      <c r="AV212" s="16"/>
      <c r="AW212" s="16"/>
    </row>
    <row r="213" spans="1:49" ht="23.25" customHeight="1">
      <c r="A213" s="57"/>
      <c r="B213" s="69"/>
      <c r="C213" s="69"/>
      <c r="D213" s="69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7"/>
      <c r="AN213" s="57"/>
      <c r="AO213" s="57"/>
      <c r="AP213" s="57"/>
      <c r="AQ213" s="57"/>
      <c r="AR213" s="57"/>
      <c r="AS213" s="57"/>
      <c r="AT213" s="16"/>
      <c r="AU213" s="16"/>
      <c r="AV213" s="16"/>
      <c r="AW213" s="16"/>
    </row>
    <row r="214" spans="1:49" ht="124.5" customHeight="1">
      <c r="A214" s="121" t="s">
        <v>117</v>
      </c>
      <c r="B214" s="122"/>
      <c r="C214" s="122"/>
      <c r="D214" s="123"/>
      <c r="E214" s="141" t="s">
        <v>52</v>
      </c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2"/>
      <c r="AC214" s="122"/>
      <c r="AD214" s="122"/>
      <c r="AE214" s="122"/>
      <c r="AF214" s="122"/>
      <c r="AG214" s="122"/>
      <c r="AH214" s="122"/>
      <c r="AI214" s="122"/>
      <c r="AJ214" s="122"/>
      <c r="AK214" s="122"/>
      <c r="AL214" s="122"/>
      <c r="AM214" s="122"/>
      <c r="AN214" s="122"/>
      <c r="AO214" s="122"/>
      <c r="AP214" s="123"/>
      <c r="AQ214" s="138" t="s">
        <v>53</v>
      </c>
      <c r="AR214" s="138" t="s">
        <v>54</v>
      </c>
      <c r="AS214" s="139" t="s">
        <v>55</v>
      </c>
      <c r="AT214" s="16"/>
      <c r="AU214" s="16"/>
      <c r="AV214" s="16"/>
      <c r="AW214" s="16"/>
    </row>
    <row r="215" spans="1:49" ht="13.5" customHeight="1">
      <c r="A215" s="128" t="s">
        <v>56</v>
      </c>
      <c r="B215" s="129"/>
      <c r="C215" s="130"/>
      <c r="D215" s="46" t="s">
        <v>58</v>
      </c>
      <c r="E215" s="140" t="s">
        <v>59</v>
      </c>
      <c r="F215" s="122"/>
      <c r="G215" s="122"/>
      <c r="H215" s="123"/>
      <c r="I215" s="140" t="s">
        <v>60</v>
      </c>
      <c r="J215" s="122"/>
      <c r="K215" s="122"/>
      <c r="L215" s="123"/>
      <c r="M215" s="140" t="s">
        <v>61</v>
      </c>
      <c r="N215" s="122"/>
      <c r="O215" s="122"/>
      <c r="P215" s="123"/>
      <c r="Q215" s="140" t="s">
        <v>62</v>
      </c>
      <c r="R215" s="122"/>
      <c r="S215" s="122"/>
      <c r="T215" s="123"/>
      <c r="U215" s="140" t="s">
        <v>63</v>
      </c>
      <c r="V215" s="122"/>
      <c r="W215" s="123"/>
      <c r="X215" s="140" t="s">
        <v>64</v>
      </c>
      <c r="Y215" s="122"/>
      <c r="Z215" s="122"/>
      <c r="AA215" s="123"/>
      <c r="AB215" s="140" t="s">
        <v>65</v>
      </c>
      <c r="AC215" s="122"/>
      <c r="AD215" s="123"/>
      <c r="AE215" s="140" t="s">
        <v>66</v>
      </c>
      <c r="AF215" s="122"/>
      <c r="AG215" s="122"/>
      <c r="AH215" s="122"/>
      <c r="AI215" s="123"/>
      <c r="AJ215" s="140" t="s">
        <v>67</v>
      </c>
      <c r="AK215" s="122"/>
      <c r="AL215" s="123"/>
      <c r="AM215" s="140" t="s">
        <v>68</v>
      </c>
      <c r="AN215" s="122"/>
      <c r="AO215" s="122"/>
      <c r="AP215" s="123"/>
      <c r="AQ215" s="125"/>
      <c r="AR215" s="125"/>
      <c r="AS215" s="125"/>
      <c r="AT215" s="16"/>
      <c r="AU215" s="16"/>
      <c r="AV215" s="16"/>
      <c r="AW215" s="16"/>
    </row>
    <row r="216" spans="1:49" ht="12.75" customHeight="1">
      <c r="A216" s="131"/>
      <c r="B216" s="132"/>
      <c r="C216" s="133"/>
      <c r="D216" s="46" t="s">
        <v>69</v>
      </c>
      <c r="E216" s="47">
        <v>1</v>
      </c>
      <c r="F216" s="47">
        <v>2</v>
      </c>
      <c r="G216" s="47">
        <v>3</v>
      </c>
      <c r="H216" s="47">
        <v>4</v>
      </c>
      <c r="I216" s="47">
        <v>5</v>
      </c>
      <c r="J216" s="47">
        <v>6</v>
      </c>
      <c r="K216" s="47">
        <v>7</v>
      </c>
      <c r="L216" s="47">
        <v>8</v>
      </c>
      <c r="M216" s="47">
        <v>9</v>
      </c>
      <c r="N216" s="47">
        <v>10</v>
      </c>
      <c r="O216" s="47">
        <v>11</v>
      </c>
      <c r="P216" s="47">
        <v>12</v>
      </c>
      <c r="Q216" s="47">
        <v>13</v>
      </c>
      <c r="R216" s="47">
        <v>14</v>
      </c>
      <c r="S216" s="47">
        <v>15</v>
      </c>
      <c r="T216" s="47">
        <v>16</v>
      </c>
      <c r="U216" s="47">
        <v>17</v>
      </c>
      <c r="V216" s="47">
        <v>18</v>
      </c>
      <c r="W216" s="47">
        <v>19</v>
      </c>
      <c r="X216" s="47">
        <v>20</v>
      </c>
      <c r="Y216" s="47">
        <v>21</v>
      </c>
      <c r="Z216" s="47">
        <v>22</v>
      </c>
      <c r="AA216" s="47">
        <v>23</v>
      </c>
      <c r="AB216" s="47">
        <v>24</v>
      </c>
      <c r="AC216" s="47">
        <v>25</v>
      </c>
      <c r="AD216" s="47">
        <v>26</v>
      </c>
      <c r="AE216" s="47">
        <v>27</v>
      </c>
      <c r="AF216" s="47">
        <v>28</v>
      </c>
      <c r="AG216" s="47">
        <v>29</v>
      </c>
      <c r="AH216" s="47">
        <v>30</v>
      </c>
      <c r="AI216" s="47">
        <v>31</v>
      </c>
      <c r="AJ216" s="47">
        <v>32</v>
      </c>
      <c r="AK216" s="47">
        <v>33</v>
      </c>
      <c r="AL216" s="47">
        <v>34</v>
      </c>
      <c r="AM216" s="47">
        <v>35</v>
      </c>
      <c r="AN216" s="47">
        <v>36</v>
      </c>
      <c r="AO216" s="47">
        <v>37</v>
      </c>
      <c r="AP216" s="47">
        <v>38</v>
      </c>
      <c r="AQ216" s="137"/>
      <c r="AR216" s="137"/>
      <c r="AS216" s="137"/>
      <c r="AT216" s="16"/>
      <c r="AU216" s="16"/>
      <c r="AV216" s="16"/>
      <c r="AW216" s="16"/>
    </row>
    <row r="217" spans="1:49" ht="12.75" customHeight="1">
      <c r="A217" s="124" t="s">
        <v>80</v>
      </c>
      <c r="B217" s="80" t="s">
        <v>71</v>
      </c>
      <c r="C217" s="81">
        <v>11</v>
      </c>
      <c r="D217" s="55"/>
      <c r="E217" s="53"/>
      <c r="F217" s="92"/>
      <c r="G217" s="96"/>
      <c r="H217" s="92"/>
      <c r="I217" s="92"/>
      <c r="J217" s="92"/>
      <c r="K217" s="92"/>
      <c r="L217" s="92"/>
      <c r="M217" s="92"/>
      <c r="N217" s="92"/>
      <c r="O217" s="92"/>
      <c r="P217" s="65"/>
      <c r="Q217" s="53"/>
      <c r="R217" s="53"/>
      <c r="S217" s="53"/>
      <c r="T217" s="53"/>
      <c r="U217" s="53"/>
      <c r="V217" s="53"/>
      <c r="W217" s="53"/>
      <c r="X217" s="53"/>
      <c r="Y217" s="65"/>
      <c r="Z217" s="53"/>
      <c r="AA217" s="53"/>
      <c r="AB217" s="53"/>
      <c r="AC217" s="53"/>
      <c r="AD217" s="53"/>
      <c r="AE217" s="53"/>
      <c r="AF217" s="53"/>
      <c r="AG217" s="92"/>
      <c r="AH217" s="92"/>
      <c r="AI217" s="92"/>
      <c r="AJ217" s="92"/>
      <c r="AK217" s="53"/>
      <c r="AL217" s="53"/>
      <c r="AM217" s="98" t="s">
        <v>121</v>
      </c>
      <c r="AN217" s="97"/>
      <c r="AO217" s="54"/>
      <c r="AP217" s="54"/>
      <c r="AQ217" s="51">
        <f t="shared" ref="AQ217:AQ231" si="37">COUNTA(E217:AP217)</f>
        <v>1</v>
      </c>
      <c r="AR217" s="82">
        <f>34*2</f>
        <v>68</v>
      </c>
      <c r="AS217" s="73">
        <f t="shared" ref="AS217:AS231" si="38">AQ217/AR217</f>
        <v>1.4705882352941176E-2</v>
      </c>
      <c r="AT217" s="16"/>
      <c r="AU217" s="16"/>
      <c r="AV217" s="16"/>
      <c r="AW217" s="16"/>
    </row>
    <row r="218" spans="1:49" ht="12.75" customHeight="1">
      <c r="A218" s="125"/>
      <c r="B218" s="80" t="s">
        <v>88</v>
      </c>
      <c r="C218" s="81">
        <v>11</v>
      </c>
      <c r="D218" s="55"/>
      <c r="E218" s="53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53"/>
      <c r="Q218" s="83" t="s">
        <v>118</v>
      </c>
      <c r="R218" s="65"/>
      <c r="S218" s="53"/>
      <c r="T218" s="119" t="s">
        <v>96</v>
      </c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92"/>
      <c r="AH218" s="92"/>
      <c r="AI218" s="96"/>
      <c r="AJ218" s="92"/>
      <c r="AK218" s="53"/>
      <c r="AL218" s="53"/>
      <c r="AM218" s="97"/>
      <c r="AN218" s="97"/>
      <c r="AO218" s="54"/>
      <c r="AP218" s="54"/>
      <c r="AQ218" s="51">
        <f t="shared" si="37"/>
        <v>2</v>
      </c>
      <c r="AR218" s="82">
        <f>34*3</f>
        <v>102</v>
      </c>
      <c r="AS218" s="73">
        <f t="shared" si="38"/>
        <v>1.9607843137254902E-2</v>
      </c>
      <c r="AT218" s="16"/>
      <c r="AU218" s="16"/>
      <c r="AV218" s="16"/>
      <c r="AW218" s="16"/>
    </row>
    <row r="219" spans="1:49" ht="28.5" customHeight="1">
      <c r="A219" s="125"/>
      <c r="B219" s="84" t="s">
        <v>114</v>
      </c>
      <c r="C219" s="81">
        <v>11</v>
      </c>
      <c r="D219" s="74"/>
      <c r="E219" s="53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53"/>
      <c r="Q219" s="53"/>
      <c r="R219" s="53"/>
      <c r="S219" s="65"/>
      <c r="T219" s="53"/>
      <c r="U219" s="53"/>
      <c r="V219" s="65"/>
      <c r="W219" s="65"/>
      <c r="X219" s="53"/>
      <c r="Y219" s="53"/>
      <c r="Z219" s="53"/>
      <c r="AA219" s="53"/>
      <c r="AB219" s="53"/>
      <c r="AC219" s="53"/>
      <c r="AD219" s="53"/>
      <c r="AE219" s="96"/>
      <c r="AF219" s="53"/>
      <c r="AG219" s="92"/>
      <c r="AH219" s="92"/>
      <c r="AI219" s="92"/>
      <c r="AJ219" s="92"/>
      <c r="AK219" s="53"/>
      <c r="AL219" s="65"/>
      <c r="AM219" s="97"/>
      <c r="AN219" s="97"/>
      <c r="AO219" s="54"/>
      <c r="AP219" s="54"/>
      <c r="AQ219" s="51">
        <f t="shared" si="37"/>
        <v>0</v>
      </c>
      <c r="AR219" s="82">
        <f>34*3</f>
        <v>102</v>
      </c>
      <c r="AS219" s="73">
        <f t="shared" si="38"/>
        <v>0</v>
      </c>
      <c r="AT219" s="16"/>
      <c r="AU219" s="16"/>
      <c r="AV219" s="16"/>
      <c r="AW219" s="16"/>
    </row>
    <row r="220" spans="1:49" ht="42" customHeight="1">
      <c r="A220" s="125"/>
      <c r="B220" s="80" t="s">
        <v>115</v>
      </c>
      <c r="C220" s="81">
        <v>11</v>
      </c>
      <c r="D220" s="55"/>
      <c r="E220" s="53"/>
      <c r="F220" s="92"/>
      <c r="G220" s="63"/>
      <c r="H220" s="67"/>
      <c r="I220" s="76"/>
      <c r="J220" s="118" t="s">
        <v>96</v>
      </c>
      <c r="K220" s="63"/>
      <c r="L220" s="63"/>
      <c r="M220" s="118" t="s">
        <v>96</v>
      </c>
      <c r="N220" s="63"/>
      <c r="O220" s="63"/>
      <c r="P220" s="94" t="s">
        <v>96</v>
      </c>
      <c r="Q220" s="53"/>
      <c r="R220" s="53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53"/>
      <c r="AL220" s="65"/>
      <c r="AM220" s="97"/>
      <c r="AN220" s="97"/>
      <c r="AO220" s="54"/>
      <c r="AP220" s="54"/>
      <c r="AQ220" s="51">
        <f t="shared" si="37"/>
        <v>3</v>
      </c>
      <c r="AR220" s="82">
        <v>136</v>
      </c>
      <c r="AS220" s="73">
        <f t="shared" si="38"/>
        <v>2.2058823529411766E-2</v>
      </c>
      <c r="AT220" s="16"/>
      <c r="AU220" s="16"/>
      <c r="AV220" s="16"/>
      <c r="AW220" s="16"/>
    </row>
    <row r="221" spans="1:49" ht="12.75" customHeight="1">
      <c r="A221" s="125"/>
      <c r="B221" s="80" t="s">
        <v>101</v>
      </c>
      <c r="C221" s="81">
        <v>11</v>
      </c>
      <c r="D221" s="55"/>
      <c r="E221" s="53"/>
      <c r="F221" s="92"/>
      <c r="G221" s="63"/>
      <c r="H221" s="63"/>
      <c r="I221" s="63"/>
      <c r="J221" s="63"/>
      <c r="K221" s="63"/>
      <c r="L221" s="93" t="s">
        <v>96</v>
      </c>
      <c r="M221" s="63"/>
      <c r="N221" s="63"/>
      <c r="O221" s="63"/>
      <c r="P221" s="53"/>
      <c r="Q221" s="53"/>
      <c r="R221" s="53"/>
      <c r="S221" s="92"/>
      <c r="T221" s="94" t="s">
        <v>96</v>
      </c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6"/>
      <c r="AG221" s="92"/>
      <c r="AH221" s="53"/>
      <c r="AI221" s="54"/>
      <c r="AJ221" s="54"/>
      <c r="AK221" s="65"/>
      <c r="AL221" s="65"/>
      <c r="AM221" s="97"/>
      <c r="AN221" s="97"/>
      <c r="AO221" s="54"/>
      <c r="AP221" s="54"/>
      <c r="AQ221" s="51">
        <f t="shared" si="37"/>
        <v>2</v>
      </c>
      <c r="AR221" s="82">
        <v>102</v>
      </c>
      <c r="AS221" s="73">
        <f t="shared" si="38"/>
        <v>1.9607843137254902E-2</v>
      </c>
      <c r="AT221" s="16"/>
      <c r="AU221" s="16"/>
      <c r="AV221" s="16"/>
      <c r="AW221" s="16"/>
    </row>
    <row r="222" spans="1:49" ht="24.75" customHeight="1">
      <c r="A222" s="125"/>
      <c r="B222" s="80" t="s">
        <v>102</v>
      </c>
      <c r="C222" s="81">
        <v>11</v>
      </c>
      <c r="D222" s="55"/>
      <c r="E222" s="53"/>
      <c r="F222" s="92"/>
      <c r="G222" s="63"/>
      <c r="H222" s="63"/>
      <c r="I222" s="63"/>
      <c r="J222" s="63"/>
      <c r="K222" s="63"/>
      <c r="L222" s="63"/>
      <c r="M222" s="63"/>
      <c r="N222" s="63"/>
      <c r="O222" s="63"/>
      <c r="P222" s="53"/>
      <c r="Q222" s="53"/>
      <c r="R222" s="53"/>
      <c r="S222" s="92"/>
      <c r="T222" s="94" t="s">
        <v>96</v>
      </c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53"/>
      <c r="AI222" s="54"/>
      <c r="AJ222" s="54"/>
      <c r="AK222" s="65"/>
      <c r="AL222" s="53"/>
      <c r="AM222" s="97"/>
      <c r="AN222" s="97"/>
      <c r="AO222" s="54"/>
      <c r="AP222" s="54"/>
      <c r="AQ222" s="51">
        <f t="shared" si="37"/>
        <v>1</v>
      </c>
      <c r="AR222" s="82">
        <f>34*1</f>
        <v>34</v>
      </c>
      <c r="AS222" s="73">
        <f t="shared" si="38"/>
        <v>2.9411764705882353E-2</v>
      </c>
      <c r="AT222" s="16"/>
      <c r="AU222" s="16"/>
      <c r="AV222" s="16"/>
      <c r="AW222" s="16"/>
    </row>
    <row r="223" spans="1:49" ht="12.75" customHeight="1">
      <c r="A223" s="125"/>
      <c r="B223" s="80" t="s">
        <v>103</v>
      </c>
      <c r="C223" s="81">
        <v>11</v>
      </c>
      <c r="D223" s="55"/>
      <c r="E223" s="53"/>
      <c r="F223" s="92"/>
      <c r="G223" s="63"/>
      <c r="H223" s="63"/>
      <c r="I223" s="63"/>
      <c r="J223" s="63"/>
      <c r="K223" s="63"/>
      <c r="L223" s="112"/>
      <c r="M223" s="63"/>
      <c r="N223" s="63"/>
      <c r="O223" s="63"/>
      <c r="P223" s="53"/>
      <c r="Q223" s="53"/>
      <c r="R223" s="94" t="s">
        <v>96</v>
      </c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4"/>
      <c r="AJ223" s="54"/>
      <c r="AK223" s="53"/>
      <c r="AL223" s="53"/>
      <c r="AM223" s="97"/>
      <c r="AN223" s="97"/>
      <c r="AO223" s="54"/>
      <c r="AP223" s="54"/>
      <c r="AQ223" s="51">
        <f t="shared" si="37"/>
        <v>1</v>
      </c>
      <c r="AR223" s="82">
        <v>34</v>
      </c>
      <c r="AS223" s="73">
        <f t="shared" si="38"/>
        <v>2.9411764705882353E-2</v>
      </c>
      <c r="AT223" s="16"/>
      <c r="AU223" s="16"/>
      <c r="AV223" s="16"/>
      <c r="AW223" s="16"/>
    </row>
    <row r="224" spans="1:49" ht="12.75" customHeight="1">
      <c r="A224" s="125"/>
      <c r="B224" s="80" t="s">
        <v>104</v>
      </c>
      <c r="C224" s="81">
        <v>11</v>
      </c>
      <c r="D224" s="55"/>
      <c r="E224" s="53"/>
      <c r="F224" s="92"/>
      <c r="G224" s="63"/>
      <c r="H224" s="63"/>
      <c r="I224" s="63"/>
      <c r="J224" s="93" t="s">
        <v>96</v>
      </c>
      <c r="K224" s="63"/>
      <c r="L224" s="63"/>
      <c r="M224" s="63"/>
      <c r="N224" s="63"/>
      <c r="O224" s="63"/>
      <c r="P224" s="94" t="s">
        <v>96</v>
      </c>
      <c r="Q224" s="53"/>
      <c r="R224" s="65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4"/>
      <c r="AJ224" s="54"/>
      <c r="AK224" s="53"/>
      <c r="AL224" s="53"/>
      <c r="AM224" s="97"/>
      <c r="AN224" s="97"/>
      <c r="AO224" s="54"/>
      <c r="AP224" s="54"/>
      <c r="AQ224" s="51">
        <f t="shared" si="37"/>
        <v>2</v>
      </c>
      <c r="AR224" s="82">
        <v>170</v>
      </c>
      <c r="AS224" s="73">
        <f t="shared" si="38"/>
        <v>1.1764705882352941E-2</v>
      </c>
      <c r="AT224" s="16"/>
      <c r="AU224" s="16"/>
      <c r="AV224" s="16"/>
      <c r="AW224" s="16"/>
    </row>
    <row r="225" spans="1:49" ht="12.75" customHeight="1">
      <c r="A225" s="125"/>
      <c r="B225" s="71" t="s">
        <v>106</v>
      </c>
      <c r="C225" s="81">
        <v>11</v>
      </c>
      <c r="D225" s="55"/>
      <c r="E225" s="53"/>
      <c r="F225" s="92"/>
      <c r="G225" s="63"/>
      <c r="H225" s="63"/>
      <c r="I225" s="63"/>
      <c r="J225" s="63"/>
      <c r="K225" s="63"/>
      <c r="L225" s="63"/>
      <c r="M225" s="63"/>
      <c r="N225" s="63"/>
      <c r="O225" s="63"/>
      <c r="P225" s="53"/>
      <c r="Q225" s="53"/>
      <c r="R225" s="168" t="s">
        <v>96</v>
      </c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4"/>
      <c r="AJ225" s="54"/>
      <c r="AK225" s="53"/>
      <c r="AL225" s="53"/>
      <c r="AM225" s="97"/>
      <c r="AN225" s="97"/>
      <c r="AO225" s="54"/>
      <c r="AP225" s="54"/>
      <c r="AQ225" s="51">
        <f t="shared" si="37"/>
        <v>1</v>
      </c>
      <c r="AR225" s="82">
        <f>34*1</f>
        <v>34</v>
      </c>
      <c r="AS225" s="73">
        <f t="shared" si="38"/>
        <v>2.9411764705882353E-2</v>
      </c>
      <c r="AT225" s="16"/>
      <c r="AU225" s="16"/>
      <c r="AV225" s="16"/>
      <c r="AW225" s="16"/>
    </row>
    <row r="226" spans="1:49" ht="12.75" customHeight="1">
      <c r="A226" s="125"/>
      <c r="B226" s="71" t="s">
        <v>93</v>
      </c>
      <c r="C226" s="81">
        <v>11</v>
      </c>
      <c r="D226" s="55"/>
      <c r="E226" s="53"/>
      <c r="F226" s="92"/>
      <c r="G226" s="63"/>
      <c r="H226" s="63"/>
      <c r="I226" s="63"/>
      <c r="J226" s="63"/>
      <c r="K226" s="166" t="s">
        <v>96</v>
      </c>
      <c r="L226" s="63"/>
      <c r="M226" s="63"/>
      <c r="N226" s="63"/>
      <c r="O226" s="6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4"/>
      <c r="AJ226" s="54"/>
      <c r="AK226" s="53"/>
      <c r="AL226" s="53"/>
      <c r="AM226" s="97"/>
      <c r="AN226" s="97"/>
      <c r="AO226" s="54"/>
      <c r="AP226" s="54"/>
      <c r="AQ226" s="51">
        <f t="shared" si="37"/>
        <v>1</v>
      </c>
      <c r="AR226" s="82">
        <f>34*1</f>
        <v>34</v>
      </c>
      <c r="AS226" s="73">
        <f t="shared" si="38"/>
        <v>2.9411764705882353E-2</v>
      </c>
      <c r="AT226" s="16"/>
      <c r="AU226" s="16"/>
      <c r="AV226" s="16"/>
      <c r="AW226" s="16"/>
    </row>
    <row r="227" spans="1:49" ht="12.75" customHeight="1">
      <c r="A227" s="125"/>
      <c r="B227" s="80" t="s">
        <v>90</v>
      </c>
      <c r="C227" s="81">
        <v>11</v>
      </c>
      <c r="D227" s="55"/>
      <c r="E227" s="53"/>
      <c r="F227" s="92"/>
      <c r="G227" s="63"/>
      <c r="H227" s="63"/>
      <c r="I227" s="63"/>
      <c r="J227" s="63"/>
      <c r="K227" s="63"/>
      <c r="L227" s="63"/>
      <c r="M227" s="63"/>
      <c r="N227" s="63"/>
      <c r="O227" s="6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4"/>
      <c r="AJ227" s="54"/>
      <c r="AK227" s="53"/>
      <c r="AL227" s="53"/>
      <c r="AM227" s="97"/>
      <c r="AN227" s="97"/>
      <c r="AO227" s="54"/>
      <c r="AP227" s="54"/>
      <c r="AQ227" s="51">
        <f t="shared" si="37"/>
        <v>0</v>
      </c>
      <c r="AR227" s="82">
        <f>34*2</f>
        <v>68</v>
      </c>
      <c r="AS227" s="73">
        <f t="shared" si="38"/>
        <v>0</v>
      </c>
      <c r="AT227" s="16"/>
      <c r="AU227" s="16"/>
      <c r="AV227" s="16"/>
      <c r="AW227" s="16"/>
    </row>
    <row r="228" spans="1:49" ht="12.75" customHeight="1">
      <c r="A228" s="125"/>
      <c r="B228" s="80" t="s">
        <v>111</v>
      </c>
      <c r="C228" s="81">
        <v>11</v>
      </c>
      <c r="D228" s="55"/>
      <c r="E228" s="53"/>
      <c r="F228" s="53"/>
      <c r="G228" s="62"/>
      <c r="H228" s="62"/>
      <c r="I228" s="62"/>
      <c r="J228" s="62"/>
      <c r="K228" s="62"/>
      <c r="L228" s="62"/>
      <c r="M228" s="62"/>
      <c r="N228" s="62"/>
      <c r="O228" s="62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4"/>
      <c r="AJ228" s="54"/>
      <c r="AK228" s="53"/>
      <c r="AL228" s="53"/>
      <c r="AM228" s="97"/>
      <c r="AN228" s="97"/>
      <c r="AO228" s="54"/>
      <c r="AP228" s="54"/>
      <c r="AQ228" s="51">
        <f t="shared" si="37"/>
        <v>0</v>
      </c>
      <c r="AR228" s="82">
        <v>68</v>
      </c>
      <c r="AS228" s="73">
        <f t="shared" si="38"/>
        <v>0</v>
      </c>
      <c r="AT228" s="16"/>
      <c r="AU228" s="16"/>
      <c r="AV228" s="16"/>
      <c r="AW228" s="16"/>
    </row>
    <row r="229" spans="1:49" ht="12.75" customHeight="1">
      <c r="A229" s="125"/>
      <c r="B229" s="80" t="s">
        <v>91</v>
      </c>
      <c r="C229" s="81">
        <v>11</v>
      </c>
      <c r="D229" s="55"/>
      <c r="E229" s="53"/>
      <c r="F229" s="53"/>
      <c r="G229" s="62"/>
      <c r="H229" s="62"/>
      <c r="I229" s="62"/>
      <c r="J229" s="62"/>
      <c r="K229" s="62"/>
      <c r="L229" s="62"/>
      <c r="M229" s="62"/>
      <c r="N229" s="62"/>
      <c r="O229" s="62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4"/>
      <c r="AJ229" s="54"/>
      <c r="AK229" s="53"/>
      <c r="AL229" s="53"/>
      <c r="AM229" s="97"/>
      <c r="AN229" s="97"/>
      <c r="AO229" s="54"/>
      <c r="AP229" s="54"/>
      <c r="AQ229" s="51">
        <f t="shared" si="37"/>
        <v>0</v>
      </c>
      <c r="AR229" s="82">
        <f>34*1</f>
        <v>34</v>
      </c>
      <c r="AS229" s="73">
        <f t="shared" si="38"/>
        <v>0</v>
      </c>
      <c r="AT229" s="16"/>
      <c r="AU229" s="16"/>
      <c r="AV229" s="16"/>
      <c r="AW229" s="16"/>
    </row>
    <row r="230" spans="1:49" ht="12.75" customHeight="1">
      <c r="A230" s="125"/>
      <c r="B230" s="71" t="s">
        <v>112</v>
      </c>
      <c r="C230" s="81">
        <v>11</v>
      </c>
      <c r="D230" s="55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4"/>
      <c r="AJ230" s="54"/>
      <c r="AK230" s="53"/>
      <c r="AL230" s="53"/>
      <c r="AM230" s="54"/>
      <c r="AN230" s="54"/>
      <c r="AO230" s="54"/>
      <c r="AP230" s="54"/>
      <c r="AQ230" s="51">
        <f t="shared" si="37"/>
        <v>0</v>
      </c>
      <c r="AR230" s="82">
        <f>34*1</f>
        <v>34</v>
      </c>
      <c r="AS230" s="73">
        <f t="shared" si="38"/>
        <v>0</v>
      </c>
      <c r="AT230" s="16"/>
      <c r="AU230" s="16"/>
      <c r="AV230" s="16"/>
      <c r="AW230" s="16"/>
    </row>
    <row r="231" spans="1:49" ht="29.25" customHeight="1">
      <c r="A231" s="137"/>
      <c r="B231" s="71" t="s">
        <v>78</v>
      </c>
      <c r="C231" s="81">
        <v>11</v>
      </c>
      <c r="D231" s="55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4"/>
      <c r="AJ231" s="54"/>
      <c r="AK231" s="53"/>
      <c r="AL231" s="53"/>
      <c r="AM231" s="54"/>
      <c r="AN231" s="54"/>
      <c r="AO231" s="54"/>
      <c r="AP231" s="54"/>
      <c r="AQ231" s="51">
        <f t="shared" si="37"/>
        <v>0</v>
      </c>
      <c r="AR231" s="82">
        <v>68</v>
      </c>
      <c r="AS231" s="73">
        <f t="shared" si="38"/>
        <v>0</v>
      </c>
      <c r="AT231" s="16"/>
      <c r="AU231" s="16"/>
      <c r="AV231" s="16"/>
      <c r="AW231" s="16"/>
    </row>
    <row r="232" spans="1:49" ht="18.75" customHeight="1">
      <c r="A232" s="57"/>
      <c r="B232" s="69"/>
      <c r="C232" s="69"/>
      <c r="D232" s="69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7"/>
      <c r="AN232" s="57"/>
      <c r="AO232" s="57"/>
      <c r="AP232" s="57"/>
      <c r="AQ232" s="57"/>
      <c r="AR232" s="57"/>
      <c r="AS232" s="57"/>
      <c r="AT232" s="16"/>
      <c r="AU232" s="16"/>
      <c r="AV232" s="16"/>
      <c r="AW232" s="16"/>
    </row>
    <row r="233" spans="1:49" ht="12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</row>
    <row r="234" spans="1:49" ht="12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</row>
    <row r="235" spans="1:49" ht="12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</row>
    <row r="236" spans="1:49" ht="12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</row>
    <row r="237" spans="1:49" ht="12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</row>
    <row r="238" spans="1:49" ht="12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</row>
    <row r="239" spans="1:49" ht="12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</row>
    <row r="240" spans="1:49" ht="12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</row>
    <row r="241" spans="1:49" ht="12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</row>
    <row r="242" spans="1:49" ht="12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</row>
    <row r="243" spans="1:49" ht="12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</row>
    <row r="244" spans="1:49" ht="12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</row>
    <row r="245" spans="1:49" ht="12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</row>
    <row r="246" spans="1:49" ht="12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</row>
    <row r="247" spans="1:49" ht="12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</row>
    <row r="248" spans="1:49" ht="12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</row>
    <row r="249" spans="1:49" ht="12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</row>
    <row r="250" spans="1:49" ht="12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</row>
    <row r="251" spans="1:49" ht="12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</row>
    <row r="252" spans="1:49" ht="12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</row>
    <row r="253" spans="1:49" ht="12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</row>
    <row r="254" spans="1:49" ht="12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</row>
    <row r="255" spans="1:49" ht="12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</row>
    <row r="256" spans="1:49" ht="12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</row>
    <row r="257" spans="1:49" ht="12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</row>
    <row r="258" spans="1:49" ht="12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</row>
    <row r="259" spans="1:49" ht="12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</row>
    <row r="260" spans="1:49" ht="12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</row>
    <row r="261" spans="1:49" ht="12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</row>
    <row r="262" spans="1:49" ht="12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</row>
    <row r="263" spans="1:49" ht="12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</row>
    <row r="264" spans="1:49" ht="12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</row>
    <row r="265" spans="1:49" ht="12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</row>
    <row r="266" spans="1:49" ht="12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</row>
    <row r="267" spans="1:49" ht="12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</row>
    <row r="268" spans="1:49" ht="12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</row>
    <row r="269" spans="1:49" ht="12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</row>
    <row r="270" spans="1:49" ht="12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</row>
    <row r="271" spans="1:49" ht="12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</row>
    <row r="272" spans="1:49" ht="12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</row>
    <row r="273" spans="1:49" ht="12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</row>
    <row r="274" spans="1:49" ht="12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</row>
    <row r="275" spans="1:49" ht="12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</row>
    <row r="276" spans="1:49" ht="12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</row>
    <row r="277" spans="1:49" ht="12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</row>
    <row r="278" spans="1:49" ht="12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</row>
    <row r="279" spans="1:49" ht="12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</row>
    <row r="280" spans="1:49" ht="12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</row>
    <row r="281" spans="1:49" ht="12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</row>
    <row r="282" spans="1:49" ht="12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</row>
    <row r="283" spans="1:49" ht="12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</row>
    <row r="284" spans="1:49" ht="12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</row>
    <row r="285" spans="1:49" ht="12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</row>
    <row r="286" spans="1:49" ht="12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</row>
    <row r="287" spans="1:49" ht="12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</row>
    <row r="288" spans="1:49" ht="12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</row>
    <row r="289" spans="1:49" ht="12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</row>
    <row r="290" spans="1:49" ht="12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</row>
    <row r="291" spans="1:49" ht="12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</row>
    <row r="292" spans="1:49" ht="12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</row>
    <row r="293" spans="1:49" ht="12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</row>
    <row r="294" spans="1:49" ht="12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</row>
    <row r="295" spans="1:49" ht="12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</row>
    <row r="296" spans="1:49" ht="12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</row>
    <row r="297" spans="1:49" ht="12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</row>
    <row r="298" spans="1:49" ht="12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</row>
    <row r="299" spans="1:49" ht="12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</row>
    <row r="300" spans="1:49" ht="12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</row>
    <row r="301" spans="1:49" ht="12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</row>
    <row r="302" spans="1:49" ht="12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</row>
    <row r="303" spans="1:49" ht="12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</row>
    <row r="304" spans="1:49" ht="12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</row>
    <row r="305" spans="1:49" ht="12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</row>
    <row r="306" spans="1:49" ht="12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</row>
    <row r="307" spans="1:49" ht="12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</row>
    <row r="308" spans="1:49" ht="12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</row>
    <row r="309" spans="1:49" ht="12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</row>
    <row r="310" spans="1:49" ht="12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</row>
    <row r="311" spans="1:49" ht="12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</row>
    <row r="312" spans="1:49" ht="12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</row>
    <row r="313" spans="1:49" ht="12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</row>
    <row r="314" spans="1:49" ht="12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</row>
    <row r="315" spans="1:49" ht="12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</row>
    <row r="316" spans="1:49" ht="12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</row>
    <row r="317" spans="1:49" ht="12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</row>
    <row r="318" spans="1:49" ht="12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</row>
    <row r="319" spans="1:49" ht="12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</row>
    <row r="320" spans="1:49" ht="12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</row>
    <row r="321" spans="1:49" ht="12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</row>
    <row r="322" spans="1:49" ht="12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</row>
    <row r="323" spans="1:49" ht="12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</row>
    <row r="324" spans="1:49" ht="12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</row>
    <row r="325" spans="1:49" ht="12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</row>
    <row r="326" spans="1:49" ht="12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</row>
    <row r="327" spans="1:49" ht="12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</row>
    <row r="328" spans="1:49" ht="12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</row>
    <row r="329" spans="1:49" ht="12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</row>
    <row r="330" spans="1:49" ht="12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</row>
    <row r="331" spans="1:49" ht="12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</row>
    <row r="332" spans="1:49" ht="12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</row>
    <row r="333" spans="1:49" ht="12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</row>
    <row r="334" spans="1:49" ht="12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</row>
    <row r="335" spans="1:49" ht="12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</row>
    <row r="336" spans="1:49" ht="12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</row>
    <row r="337" spans="1:49" ht="12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</row>
    <row r="338" spans="1:49" ht="12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</row>
    <row r="339" spans="1:49" ht="12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</row>
    <row r="340" spans="1:49" ht="12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</row>
    <row r="341" spans="1:49" ht="12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</row>
    <row r="342" spans="1:49" ht="12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</row>
    <row r="343" spans="1:49" ht="12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</row>
    <row r="344" spans="1:49" ht="12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</row>
    <row r="345" spans="1:49" ht="12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</row>
    <row r="346" spans="1:49" ht="12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</row>
    <row r="347" spans="1:49" ht="12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</row>
    <row r="348" spans="1:49" ht="12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</row>
    <row r="349" spans="1:49" ht="12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</row>
    <row r="350" spans="1:49" ht="12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</row>
    <row r="351" spans="1:49" ht="12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</row>
    <row r="352" spans="1:49" ht="12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</row>
    <row r="353" spans="1:49" ht="12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</row>
    <row r="354" spans="1:49" ht="12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</row>
    <row r="355" spans="1:49" ht="12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</row>
    <row r="356" spans="1:49" ht="12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</row>
    <row r="357" spans="1:49" ht="12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</row>
    <row r="358" spans="1:49" ht="12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</row>
    <row r="359" spans="1:49" ht="12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</row>
    <row r="360" spans="1:49" ht="12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</row>
    <row r="361" spans="1:49" ht="12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</row>
    <row r="362" spans="1:49" ht="12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</row>
    <row r="363" spans="1:49" ht="12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</row>
    <row r="364" spans="1:49" ht="12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</row>
    <row r="365" spans="1:49" ht="12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</row>
    <row r="366" spans="1:49" ht="12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</row>
    <row r="367" spans="1:49" ht="12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</row>
    <row r="368" spans="1:49" ht="12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</row>
    <row r="369" spans="1:49" ht="12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</row>
    <row r="370" spans="1:49" ht="12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</row>
    <row r="371" spans="1:49" ht="12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</row>
    <row r="372" spans="1:49" ht="12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</row>
    <row r="373" spans="1:49" ht="12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</row>
    <row r="374" spans="1:49" ht="12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</row>
    <row r="375" spans="1:49" ht="12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</row>
    <row r="376" spans="1:49" ht="12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</row>
    <row r="377" spans="1:49" ht="12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</row>
    <row r="378" spans="1:49" ht="12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</row>
    <row r="379" spans="1:49" ht="12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</row>
    <row r="380" spans="1:49" ht="12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</row>
    <row r="381" spans="1:49" ht="12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</row>
    <row r="382" spans="1:49" ht="12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</row>
    <row r="383" spans="1:49" ht="12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</row>
    <row r="384" spans="1:49" ht="12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</row>
    <row r="385" spans="1:49" ht="12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</row>
    <row r="386" spans="1:49" ht="12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</row>
    <row r="387" spans="1:49" ht="12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</row>
    <row r="388" spans="1:49" ht="12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</row>
    <row r="389" spans="1:49" ht="12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</row>
    <row r="390" spans="1:49" ht="12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</row>
    <row r="391" spans="1:49" ht="12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</row>
    <row r="392" spans="1:49" ht="12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</row>
    <row r="393" spans="1:49" ht="12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</row>
    <row r="394" spans="1:49" ht="12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</row>
    <row r="395" spans="1:49" ht="12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</row>
    <row r="396" spans="1:49" ht="12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</row>
    <row r="397" spans="1:49" ht="12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</row>
    <row r="398" spans="1:49" ht="12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</row>
    <row r="399" spans="1:49" ht="12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</row>
    <row r="400" spans="1:49" ht="12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</row>
    <row r="401" spans="1:49" ht="12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</row>
    <row r="402" spans="1:49" ht="12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</row>
    <row r="403" spans="1:49" ht="12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</row>
    <row r="404" spans="1:49" ht="12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</row>
    <row r="405" spans="1:49" ht="12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</row>
    <row r="406" spans="1:49" ht="12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</row>
    <row r="407" spans="1:49" ht="12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</row>
    <row r="408" spans="1:49" ht="12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</row>
    <row r="409" spans="1:49" ht="12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</row>
    <row r="410" spans="1:49" ht="12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</row>
    <row r="411" spans="1:49" ht="12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</row>
    <row r="412" spans="1:49" ht="12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</row>
    <row r="413" spans="1:49" ht="12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</row>
    <row r="414" spans="1:49" ht="12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</row>
    <row r="415" spans="1:49" ht="12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</row>
    <row r="416" spans="1:49" ht="12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</row>
    <row r="417" spans="1:49" ht="12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</row>
    <row r="418" spans="1:49" ht="12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</row>
    <row r="419" spans="1:49" ht="12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</row>
    <row r="420" spans="1:49" ht="12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</row>
    <row r="421" spans="1:49" ht="12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</row>
    <row r="422" spans="1:49" ht="12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</row>
    <row r="423" spans="1:49" ht="12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</row>
    <row r="424" spans="1:49" ht="12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</row>
    <row r="425" spans="1:49" ht="12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</row>
    <row r="426" spans="1:49" ht="12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</row>
    <row r="427" spans="1:49" ht="12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</row>
    <row r="428" spans="1:49" ht="12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</row>
    <row r="429" spans="1:49" ht="12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</row>
    <row r="430" spans="1:49" ht="12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</row>
    <row r="431" spans="1:49" ht="12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</row>
    <row r="432" spans="1:49" ht="12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</row>
    <row r="433" spans="1:49" ht="12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</row>
    <row r="434" spans="1:49" ht="12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</row>
    <row r="435" spans="1:49" ht="12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</row>
    <row r="436" spans="1:49" ht="12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</row>
    <row r="437" spans="1:49" ht="12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</row>
    <row r="438" spans="1:49" ht="12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</row>
    <row r="439" spans="1:49" ht="12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</row>
    <row r="440" spans="1:49" ht="12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</row>
    <row r="441" spans="1:49" ht="12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</row>
    <row r="442" spans="1:49" ht="12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</row>
    <row r="443" spans="1:49" ht="12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</row>
    <row r="444" spans="1:49" ht="12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</row>
    <row r="445" spans="1:49" ht="12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</row>
    <row r="446" spans="1:49" ht="12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</row>
    <row r="447" spans="1:49" ht="12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</row>
    <row r="448" spans="1:49" ht="12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</row>
    <row r="449" spans="1:49" ht="12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</row>
    <row r="450" spans="1:49" ht="12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</row>
    <row r="451" spans="1:49" ht="12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</row>
    <row r="452" spans="1:49" ht="12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</row>
    <row r="453" spans="1:49" ht="12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</row>
    <row r="454" spans="1:49" ht="12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</row>
    <row r="455" spans="1:49" ht="12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</row>
    <row r="456" spans="1:49" ht="12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</row>
    <row r="457" spans="1:49" ht="12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</row>
    <row r="458" spans="1:49" ht="12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</row>
    <row r="459" spans="1:49" ht="12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</row>
    <row r="460" spans="1:49" ht="12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</row>
    <row r="461" spans="1:49" ht="12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</row>
    <row r="462" spans="1:49" ht="12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</row>
    <row r="463" spans="1:49" ht="12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</row>
    <row r="464" spans="1:49" ht="12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</row>
    <row r="465" spans="1:49" ht="12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</row>
    <row r="466" spans="1:49" ht="12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</row>
    <row r="467" spans="1:49" ht="12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</row>
    <row r="468" spans="1:49" ht="12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</row>
    <row r="469" spans="1:49" ht="12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</row>
    <row r="470" spans="1:49" ht="12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</row>
    <row r="471" spans="1:49" ht="12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</row>
    <row r="472" spans="1:49" ht="12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</row>
    <row r="473" spans="1:49" ht="12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</row>
    <row r="474" spans="1:49" ht="12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</row>
    <row r="475" spans="1:49" ht="12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</row>
    <row r="476" spans="1:49" ht="12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</row>
    <row r="477" spans="1:49" ht="12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</row>
    <row r="478" spans="1:49" ht="12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</row>
    <row r="479" spans="1:49" ht="12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</row>
    <row r="480" spans="1:49" ht="12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</row>
    <row r="481" spans="1:49" ht="12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</row>
    <row r="482" spans="1:49" ht="12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</row>
    <row r="483" spans="1:49" ht="12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</row>
    <row r="484" spans="1:49" ht="12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</row>
    <row r="485" spans="1:49" ht="12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</row>
    <row r="486" spans="1:49" ht="12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</row>
    <row r="487" spans="1:49" ht="12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</row>
    <row r="488" spans="1:49" ht="12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</row>
    <row r="489" spans="1:49" ht="12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</row>
    <row r="490" spans="1:49" ht="12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</row>
    <row r="491" spans="1:49" ht="12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</row>
    <row r="492" spans="1:49" ht="12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</row>
    <row r="493" spans="1:49" ht="12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</row>
    <row r="494" spans="1:49" ht="12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</row>
    <row r="495" spans="1:49" ht="12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</row>
    <row r="496" spans="1:49" ht="12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</row>
    <row r="497" spans="1:49" ht="12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</row>
    <row r="498" spans="1:49" ht="12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</row>
    <row r="499" spans="1:49" ht="12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</row>
    <row r="500" spans="1:49" ht="12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</row>
    <row r="501" spans="1:49" ht="12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  <c r="AW501" s="16"/>
    </row>
    <row r="502" spans="1:49" ht="12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  <c r="AW502" s="16"/>
    </row>
    <row r="503" spans="1:49" ht="12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  <c r="AW503" s="16"/>
    </row>
    <row r="504" spans="1:49" ht="12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  <c r="AW504" s="16"/>
    </row>
    <row r="505" spans="1:49" ht="12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  <c r="AW505" s="16"/>
    </row>
    <row r="506" spans="1:49" ht="12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  <c r="AW506" s="16"/>
    </row>
    <row r="507" spans="1:49" ht="12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</row>
    <row r="508" spans="1:49" ht="12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  <c r="AW508" s="16"/>
    </row>
    <row r="509" spans="1:49" ht="12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  <c r="AW509" s="16"/>
    </row>
    <row r="510" spans="1:49" ht="12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  <c r="AW510" s="16"/>
    </row>
    <row r="511" spans="1:49" ht="12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  <c r="AW511" s="16"/>
    </row>
    <row r="512" spans="1:49" ht="12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  <c r="AW512" s="16"/>
    </row>
    <row r="513" spans="1:49" ht="12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</row>
    <row r="514" spans="1:49" ht="12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  <c r="AW514" s="16"/>
    </row>
    <row r="515" spans="1:49" ht="12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  <c r="AW515" s="16"/>
    </row>
    <row r="516" spans="1:49" ht="12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  <c r="AW516" s="16"/>
    </row>
    <row r="517" spans="1:49" ht="12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</row>
    <row r="518" spans="1:49" ht="12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  <c r="AW518" s="16"/>
    </row>
    <row r="519" spans="1:49" ht="12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  <c r="AW519" s="16"/>
    </row>
    <row r="520" spans="1:49" ht="12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  <c r="AW520" s="16"/>
    </row>
    <row r="521" spans="1:49" ht="12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  <c r="AW521" s="16"/>
    </row>
    <row r="522" spans="1:49" ht="12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  <c r="AW522" s="16"/>
    </row>
    <row r="523" spans="1:49" ht="12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  <c r="AW523" s="16"/>
    </row>
    <row r="524" spans="1:49" ht="12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  <c r="AW524" s="16"/>
    </row>
    <row r="525" spans="1:49" ht="12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  <c r="AW525" s="16"/>
    </row>
    <row r="526" spans="1:49" ht="12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  <c r="AW526" s="16"/>
    </row>
    <row r="527" spans="1:49" ht="12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  <c r="AW527" s="16"/>
    </row>
    <row r="528" spans="1:49" ht="12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  <c r="AW528" s="16"/>
    </row>
    <row r="529" spans="1:49" ht="12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  <c r="AW529" s="16"/>
    </row>
    <row r="530" spans="1:49" ht="12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  <c r="AW530" s="16"/>
    </row>
    <row r="531" spans="1:49" ht="12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  <c r="AW531" s="16"/>
    </row>
    <row r="532" spans="1:49" ht="12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  <c r="AW532" s="16"/>
    </row>
    <row r="533" spans="1:49" ht="12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  <c r="AW533" s="16"/>
    </row>
    <row r="534" spans="1:49" ht="12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  <c r="AW534" s="16"/>
    </row>
    <row r="535" spans="1:49" ht="12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  <c r="AW535" s="16"/>
    </row>
    <row r="536" spans="1:49" ht="12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</row>
    <row r="537" spans="1:49" ht="12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</row>
    <row r="538" spans="1:49" ht="12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  <c r="AW538" s="16"/>
    </row>
    <row r="539" spans="1:49" ht="12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  <c r="AW539" s="16"/>
    </row>
    <row r="540" spans="1:49" ht="12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</row>
    <row r="541" spans="1:49" ht="12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  <c r="AW541" s="16"/>
    </row>
    <row r="542" spans="1:49" ht="12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  <c r="AW542" s="16"/>
    </row>
    <row r="543" spans="1:49" ht="12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  <c r="AW543" s="16"/>
    </row>
    <row r="544" spans="1:49" ht="12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  <c r="AW544" s="16"/>
    </row>
    <row r="545" spans="1:49" ht="12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  <c r="AW545" s="16"/>
    </row>
    <row r="546" spans="1:49" ht="12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  <c r="AW546" s="16"/>
    </row>
    <row r="547" spans="1:49" ht="12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  <c r="AW547" s="16"/>
    </row>
    <row r="548" spans="1:49" ht="12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  <c r="AW548" s="16"/>
    </row>
    <row r="549" spans="1:49" ht="12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  <c r="AW549" s="16"/>
    </row>
    <row r="550" spans="1:49" ht="12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  <c r="AW550" s="16"/>
    </row>
    <row r="551" spans="1:49" ht="12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  <c r="AW551" s="16"/>
    </row>
    <row r="552" spans="1:49" ht="12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  <c r="AW552" s="16"/>
    </row>
    <row r="553" spans="1:49" ht="12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  <c r="AW553" s="16"/>
    </row>
    <row r="554" spans="1:49" ht="12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</row>
    <row r="555" spans="1:49" ht="12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  <c r="AW555" s="16"/>
    </row>
    <row r="556" spans="1:49" ht="12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  <c r="AW556" s="16"/>
    </row>
    <row r="557" spans="1:49" ht="12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  <c r="AW557" s="16"/>
    </row>
    <row r="558" spans="1:49" ht="12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  <c r="AW558" s="16"/>
    </row>
    <row r="559" spans="1:49" ht="12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  <c r="AW559" s="16"/>
    </row>
    <row r="560" spans="1:49" ht="12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  <c r="AW560" s="16"/>
    </row>
    <row r="561" spans="1:49" ht="12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  <c r="AW561" s="16"/>
    </row>
    <row r="562" spans="1:49" ht="12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  <c r="AW562" s="16"/>
    </row>
    <row r="563" spans="1:49" ht="12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  <c r="AW563" s="16"/>
    </row>
    <row r="564" spans="1:49" ht="12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  <c r="AW564" s="16"/>
    </row>
    <row r="565" spans="1:49" ht="12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  <c r="AW565" s="16"/>
    </row>
    <row r="566" spans="1:49" ht="12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  <c r="AW566" s="16"/>
    </row>
    <row r="567" spans="1:49" ht="12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  <c r="AW567" s="16"/>
    </row>
    <row r="568" spans="1:49" ht="12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  <c r="AW568" s="16"/>
    </row>
    <row r="569" spans="1:49" ht="12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  <c r="AW569" s="16"/>
    </row>
    <row r="570" spans="1:49" ht="12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</row>
    <row r="571" spans="1:49" ht="12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  <c r="AW571" s="16"/>
    </row>
    <row r="572" spans="1:49" ht="12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  <c r="AW572" s="16"/>
    </row>
    <row r="573" spans="1:49" ht="12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  <c r="AW573" s="16"/>
    </row>
    <row r="574" spans="1:49" ht="12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  <c r="AW574" s="16"/>
    </row>
    <row r="575" spans="1:49" ht="12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</row>
    <row r="576" spans="1:49" ht="12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</row>
    <row r="577" spans="1:49" ht="12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  <c r="AW577" s="16"/>
    </row>
    <row r="578" spans="1:49" ht="12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  <c r="AW578" s="16"/>
    </row>
    <row r="579" spans="1:49" ht="12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  <c r="AW579" s="16"/>
    </row>
    <row r="580" spans="1:49" ht="12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  <c r="AW580" s="16"/>
    </row>
    <row r="581" spans="1:49" ht="12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  <c r="AW581" s="16"/>
    </row>
    <row r="582" spans="1:49" ht="12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</row>
    <row r="583" spans="1:49" ht="12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  <c r="AW583" s="16"/>
    </row>
    <row r="584" spans="1:49" ht="12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  <c r="AW584" s="16"/>
    </row>
    <row r="585" spans="1:49" ht="12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</row>
    <row r="586" spans="1:49" ht="12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</row>
    <row r="587" spans="1:49" ht="12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  <c r="AW587" s="16"/>
    </row>
    <row r="588" spans="1:49" ht="12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  <c r="AW588" s="16"/>
    </row>
    <row r="589" spans="1:49" ht="12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  <c r="AW589" s="16"/>
    </row>
    <row r="590" spans="1:49" ht="12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</row>
    <row r="591" spans="1:49" ht="12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</row>
    <row r="592" spans="1:49" ht="12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</row>
    <row r="593" spans="1:49" ht="12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</row>
    <row r="594" spans="1:49" ht="12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</row>
    <row r="595" spans="1:49" ht="12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</row>
    <row r="596" spans="1:49" ht="12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</row>
    <row r="597" spans="1:49" ht="12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</row>
    <row r="598" spans="1:49" ht="12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</row>
    <row r="599" spans="1:49" ht="12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</row>
    <row r="600" spans="1:49" ht="12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</row>
    <row r="601" spans="1:49" ht="12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</row>
    <row r="602" spans="1:49" ht="12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</row>
    <row r="603" spans="1:49" ht="12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</row>
    <row r="604" spans="1:49" ht="12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</row>
    <row r="605" spans="1:49" ht="12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</row>
    <row r="606" spans="1:49" ht="12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</row>
    <row r="607" spans="1:49" ht="12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</row>
    <row r="608" spans="1:49" ht="12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</row>
    <row r="609" spans="1:49" ht="12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</row>
    <row r="610" spans="1:49" ht="12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</row>
    <row r="611" spans="1:49" ht="12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</row>
    <row r="612" spans="1:49" ht="12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</row>
    <row r="613" spans="1:49" ht="12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</row>
    <row r="614" spans="1:49" ht="12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</row>
    <row r="615" spans="1:49" ht="12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</row>
    <row r="616" spans="1:49" ht="12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</row>
    <row r="617" spans="1:49" ht="12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</row>
    <row r="618" spans="1:49" ht="12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</row>
    <row r="619" spans="1:49" ht="12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</row>
    <row r="620" spans="1:49" ht="12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</row>
    <row r="621" spans="1:49" ht="12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</row>
    <row r="622" spans="1:49" ht="12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</row>
    <row r="623" spans="1:49" ht="12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</row>
    <row r="624" spans="1:49" ht="12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</row>
    <row r="625" spans="1:49" ht="12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  <c r="AW625" s="16"/>
    </row>
    <row r="626" spans="1:49" ht="12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  <c r="AW626" s="16"/>
    </row>
    <row r="627" spans="1:49" ht="12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  <c r="AW627" s="16"/>
    </row>
    <row r="628" spans="1:49" ht="12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  <c r="AW628" s="16"/>
    </row>
    <row r="629" spans="1:49" ht="12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  <c r="AW629" s="16"/>
    </row>
    <row r="630" spans="1:49" ht="12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</row>
    <row r="631" spans="1:49" ht="12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</row>
    <row r="632" spans="1:49" ht="12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</row>
    <row r="633" spans="1:49" ht="12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</row>
    <row r="634" spans="1:49" ht="12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</row>
    <row r="635" spans="1:49" ht="12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</row>
    <row r="636" spans="1:49" ht="12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  <c r="AW636" s="16"/>
    </row>
    <row r="637" spans="1:49" ht="12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  <c r="AW637" s="16"/>
    </row>
    <row r="638" spans="1:49" ht="12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</row>
    <row r="639" spans="1:49" ht="12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  <c r="AW639" s="16"/>
    </row>
    <row r="640" spans="1:49" ht="12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  <c r="AW640" s="16"/>
    </row>
    <row r="641" spans="1:49" ht="12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  <c r="AW641" s="16"/>
    </row>
    <row r="642" spans="1:49" ht="12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</row>
    <row r="643" spans="1:49" ht="12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</row>
    <row r="644" spans="1:49" ht="12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  <c r="AW644" s="16"/>
    </row>
    <row r="645" spans="1:49" ht="12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  <c r="AW645" s="16"/>
    </row>
    <row r="646" spans="1:49" ht="12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  <c r="AW646" s="16"/>
    </row>
    <row r="647" spans="1:49" ht="12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</row>
    <row r="648" spans="1:49" ht="12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  <c r="AW648" s="16"/>
    </row>
    <row r="649" spans="1:49" ht="12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  <c r="AW649" s="16"/>
    </row>
    <row r="650" spans="1:49" ht="12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  <c r="AW650" s="16"/>
    </row>
    <row r="651" spans="1:49" ht="12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  <c r="AW651" s="16"/>
    </row>
    <row r="652" spans="1:49" ht="12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  <c r="AW652" s="16"/>
    </row>
    <row r="653" spans="1:49" ht="12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  <c r="AW653" s="16"/>
    </row>
    <row r="654" spans="1:49" ht="12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  <c r="AW654" s="16"/>
    </row>
    <row r="655" spans="1:49" ht="12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  <c r="AW655" s="16"/>
    </row>
    <row r="656" spans="1:49" ht="12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  <c r="AW656" s="16"/>
    </row>
    <row r="657" spans="1:49" ht="12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  <c r="AW657" s="16"/>
    </row>
    <row r="658" spans="1:49" ht="12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  <c r="AW658" s="16"/>
    </row>
    <row r="659" spans="1:49" ht="12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  <c r="AW659" s="16"/>
    </row>
    <row r="660" spans="1:49" ht="12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  <c r="AW660" s="16"/>
    </row>
    <row r="661" spans="1:49" ht="12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  <c r="AW661" s="16"/>
    </row>
    <row r="662" spans="1:49" ht="12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  <c r="AW662" s="16"/>
    </row>
    <row r="663" spans="1:49" ht="12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  <c r="AW663" s="16"/>
    </row>
    <row r="664" spans="1:49" ht="12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  <c r="AW664" s="16"/>
    </row>
    <row r="665" spans="1:49" ht="12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  <c r="AW665" s="16"/>
    </row>
    <row r="666" spans="1:49" ht="12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  <c r="AW666" s="16"/>
    </row>
    <row r="667" spans="1:49" ht="12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  <c r="AW667" s="16"/>
    </row>
    <row r="668" spans="1:49" ht="12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  <c r="AW668" s="16"/>
    </row>
    <row r="669" spans="1:49" ht="12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  <c r="AW669" s="16"/>
    </row>
    <row r="670" spans="1:49" ht="12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  <c r="AW670" s="16"/>
    </row>
    <row r="671" spans="1:49" ht="12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  <c r="AW671" s="16"/>
    </row>
    <row r="672" spans="1:49" ht="12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  <c r="AW672" s="16"/>
    </row>
    <row r="673" spans="1:49" ht="12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  <c r="AW673" s="16"/>
    </row>
    <row r="674" spans="1:49" ht="12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  <c r="AW674" s="16"/>
    </row>
    <row r="675" spans="1:49" ht="12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  <c r="AW675" s="16"/>
    </row>
    <row r="676" spans="1:49" ht="12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  <c r="AW676" s="16"/>
    </row>
    <row r="677" spans="1:49" ht="12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  <c r="AW677" s="16"/>
    </row>
    <row r="678" spans="1:49" ht="12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  <c r="AW678" s="16"/>
    </row>
    <row r="679" spans="1:49" ht="12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  <c r="AW679" s="16"/>
    </row>
    <row r="680" spans="1:49" ht="12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  <c r="AW680" s="16"/>
    </row>
    <row r="681" spans="1:49" ht="12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  <c r="AW681" s="16"/>
    </row>
    <row r="682" spans="1:49" ht="12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  <c r="AW682" s="16"/>
    </row>
    <row r="683" spans="1:49" ht="12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  <c r="AW683" s="16"/>
    </row>
    <row r="684" spans="1:49" ht="12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  <c r="AW684" s="16"/>
    </row>
    <row r="685" spans="1:49" ht="12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  <c r="AW685" s="16"/>
    </row>
    <row r="686" spans="1:49" ht="12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  <c r="AW686" s="16"/>
    </row>
    <row r="687" spans="1:49" ht="12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  <c r="AW687" s="16"/>
    </row>
    <row r="688" spans="1:49" ht="12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  <c r="AW688" s="16"/>
    </row>
    <row r="689" spans="1:49" ht="12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  <c r="AW689" s="16"/>
    </row>
    <row r="690" spans="1:49" ht="12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  <c r="AW690" s="16"/>
    </row>
    <row r="691" spans="1:49" ht="12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  <c r="AW691" s="16"/>
    </row>
    <row r="692" spans="1:49" ht="12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  <c r="AW692" s="16"/>
    </row>
    <row r="693" spans="1:49" ht="12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  <c r="AW693" s="16"/>
    </row>
    <row r="694" spans="1:49" ht="12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  <c r="AW694" s="16"/>
    </row>
    <row r="695" spans="1:49" ht="12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  <c r="AW695" s="16"/>
    </row>
    <row r="696" spans="1:49" ht="12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  <c r="AW696" s="16"/>
    </row>
    <row r="697" spans="1:49" ht="12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  <c r="AW697" s="16"/>
    </row>
    <row r="698" spans="1:49" ht="12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  <c r="AW698" s="16"/>
    </row>
    <row r="699" spans="1:49" ht="12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</row>
    <row r="700" spans="1:49" ht="12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</row>
    <row r="701" spans="1:49" ht="12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  <c r="AW701" s="16"/>
    </row>
    <row r="702" spans="1:49" ht="12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  <c r="AW702" s="16"/>
    </row>
    <row r="703" spans="1:49" ht="12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  <c r="AW703" s="16"/>
    </row>
    <row r="704" spans="1:49" ht="12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  <c r="AW704" s="16"/>
    </row>
    <row r="705" spans="1:49" ht="12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  <c r="AW705" s="16"/>
    </row>
    <row r="706" spans="1:49" ht="12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  <c r="AW706" s="16"/>
    </row>
    <row r="707" spans="1:49" ht="12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  <c r="AW707" s="16"/>
    </row>
    <row r="708" spans="1:49" ht="12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  <c r="AW708" s="16"/>
    </row>
    <row r="709" spans="1:49" ht="12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  <c r="AW709" s="16"/>
    </row>
    <row r="710" spans="1:49" ht="12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  <c r="AW710" s="16"/>
    </row>
    <row r="711" spans="1:49" ht="12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  <c r="AW711" s="16"/>
    </row>
    <row r="712" spans="1:49" ht="12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  <c r="AW712" s="16"/>
    </row>
    <row r="713" spans="1:49" ht="12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  <c r="AW713" s="16"/>
    </row>
    <row r="714" spans="1:49" ht="12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  <c r="AW714" s="16"/>
    </row>
    <row r="715" spans="1:49" ht="12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  <c r="AW715" s="16"/>
    </row>
    <row r="716" spans="1:49" ht="12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  <c r="AW716" s="16"/>
    </row>
    <row r="717" spans="1:49" ht="12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  <c r="AW717" s="16"/>
    </row>
    <row r="718" spans="1:49" ht="12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  <c r="AW718" s="16"/>
    </row>
    <row r="719" spans="1:49" ht="12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  <c r="AW719" s="16"/>
    </row>
    <row r="720" spans="1:49" ht="12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  <c r="AW720" s="16"/>
    </row>
    <row r="721" spans="1:49" ht="12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  <c r="AW721" s="16"/>
    </row>
    <row r="722" spans="1:49" ht="12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  <c r="AW722" s="16"/>
    </row>
    <row r="723" spans="1:49" ht="12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  <c r="AW723" s="16"/>
    </row>
    <row r="724" spans="1:49" ht="12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  <c r="AW724" s="16"/>
    </row>
    <row r="725" spans="1:49" ht="12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  <c r="AW725" s="16"/>
    </row>
    <row r="726" spans="1:49" ht="12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  <c r="AW726" s="16"/>
    </row>
    <row r="727" spans="1:49" ht="12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  <c r="AW727" s="16"/>
    </row>
    <row r="728" spans="1:49" ht="12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  <c r="AW728" s="16"/>
    </row>
    <row r="729" spans="1:49" ht="12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  <c r="AW729" s="16"/>
    </row>
    <row r="730" spans="1:49" ht="12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  <c r="AW730" s="16"/>
    </row>
    <row r="731" spans="1:49" ht="12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  <c r="AW731" s="16"/>
    </row>
    <row r="732" spans="1:49" ht="12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  <c r="AW732" s="16"/>
    </row>
    <row r="733" spans="1:49" ht="12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  <c r="AW733" s="16"/>
    </row>
    <row r="734" spans="1:49" ht="12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  <c r="AW734" s="16"/>
    </row>
    <row r="735" spans="1:49" ht="12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  <c r="AW735" s="16"/>
    </row>
    <row r="736" spans="1:49" ht="12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  <c r="AW736" s="16"/>
    </row>
    <row r="737" spans="1:49" ht="12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  <c r="AW737" s="16"/>
    </row>
    <row r="738" spans="1:49" ht="12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  <c r="AW738" s="16"/>
    </row>
    <row r="739" spans="1:49" ht="12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  <c r="AW739" s="16"/>
    </row>
    <row r="740" spans="1:49" ht="12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  <c r="AW740" s="16"/>
    </row>
    <row r="741" spans="1:49" ht="12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</row>
    <row r="742" spans="1:49" ht="12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  <c r="AW742" s="16"/>
    </row>
    <row r="743" spans="1:49" ht="12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  <c r="AW743" s="16"/>
    </row>
    <row r="744" spans="1:49" ht="12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  <c r="AW744" s="16"/>
    </row>
    <row r="745" spans="1:49" ht="12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  <c r="AW745" s="16"/>
    </row>
    <row r="746" spans="1:49" ht="12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  <c r="AW746" s="16"/>
    </row>
    <row r="747" spans="1:49" ht="12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  <c r="AW747" s="16"/>
    </row>
    <row r="748" spans="1:49" ht="12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  <c r="AW748" s="16"/>
    </row>
    <row r="749" spans="1:49" ht="12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  <c r="AW749" s="16"/>
    </row>
    <row r="750" spans="1:49" ht="12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  <c r="AW750" s="16"/>
    </row>
    <row r="751" spans="1:49" ht="12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  <c r="AW751" s="16"/>
    </row>
    <row r="752" spans="1:49" ht="12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  <c r="AW752" s="16"/>
    </row>
    <row r="753" spans="1:49" ht="12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</row>
    <row r="754" spans="1:49" ht="12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  <c r="AW754" s="16"/>
    </row>
    <row r="755" spans="1:49" ht="12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  <c r="AW755" s="16"/>
    </row>
    <row r="756" spans="1:49" ht="12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  <c r="AW756" s="16"/>
    </row>
    <row r="757" spans="1:49" ht="12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  <c r="AW757" s="16"/>
    </row>
    <row r="758" spans="1:49" ht="12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  <c r="AW758" s="16"/>
    </row>
    <row r="759" spans="1:49" ht="12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  <c r="AW759" s="16"/>
    </row>
    <row r="760" spans="1:49" ht="12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  <c r="AW760" s="16"/>
    </row>
    <row r="761" spans="1:49" ht="12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  <c r="AW761" s="16"/>
    </row>
    <row r="762" spans="1:49" ht="12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</row>
    <row r="763" spans="1:49" ht="12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  <c r="AW763" s="16"/>
    </row>
    <row r="764" spans="1:49" ht="12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  <c r="AW764" s="16"/>
    </row>
    <row r="765" spans="1:49" ht="12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  <c r="AW765" s="16"/>
    </row>
    <row r="766" spans="1:49" ht="12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  <c r="AW766" s="16"/>
    </row>
    <row r="767" spans="1:49" ht="12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  <c r="AW767" s="16"/>
    </row>
    <row r="768" spans="1:49" ht="12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  <c r="AW768" s="16"/>
    </row>
    <row r="769" spans="1:49" ht="12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  <c r="AW769" s="16"/>
    </row>
    <row r="770" spans="1:49" ht="12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  <c r="AW770" s="16"/>
    </row>
    <row r="771" spans="1:49" ht="12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  <c r="AW771" s="16"/>
    </row>
    <row r="772" spans="1:49" ht="12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  <c r="AW772" s="16"/>
    </row>
    <row r="773" spans="1:49" ht="12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  <c r="AW773" s="16"/>
    </row>
    <row r="774" spans="1:49" ht="12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  <c r="AW774" s="16"/>
    </row>
    <row r="775" spans="1:49" ht="12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  <c r="AW775" s="16"/>
    </row>
    <row r="776" spans="1:49" ht="12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  <c r="AW776" s="16"/>
    </row>
    <row r="777" spans="1:49" ht="12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  <c r="AW777" s="16"/>
    </row>
    <row r="778" spans="1:49" ht="12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  <c r="AW778" s="16"/>
    </row>
    <row r="779" spans="1:49" ht="12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  <c r="AW779" s="16"/>
    </row>
    <row r="780" spans="1:49" ht="12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  <c r="AW780" s="16"/>
    </row>
    <row r="781" spans="1:49" ht="12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  <c r="AW781" s="16"/>
    </row>
    <row r="782" spans="1:49" ht="12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  <c r="AW782" s="16"/>
    </row>
    <row r="783" spans="1:49" ht="12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  <c r="AW783" s="16"/>
    </row>
    <row r="784" spans="1:49" ht="12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  <c r="AW784" s="16"/>
    </row>
    <row r="785" spans="1:49" ht="12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  <c r="AW785" s="16"/>
    </row>
    <row r="786" spans="1:49" ht="12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  <c r="AW786" s="16"/>
    </row>
    <row r="787" spans="1:49" ht="12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  <c r="AW787" s="16"/>
    </row>
    <row r="788" spans="1:49" ht="12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  <c r="AW788" s="16"/>
    </row>
    <row r="789" spans="1:49" ht="12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  <c r="AW789" s="16"/>
    </row>
    <row r="790" spans="1:49" ht="12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  <c r="AW790" s="16"/>
    </row>
    <row r="791" spans="1:49" ht="12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  <c r="AW791" s="16"/>
    </row>
    <row r="792" spans="1:49" ht="12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  <c r="AW792" s="16"/>
    </row>
    <row r="793" spans="1:49" ht="12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  <c r="AW793" s="16"/>
    </row>
    <row r="794" spans="1:49" ht="12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  <c r="AW794" s="16"/>
    </row>
    <row r="795" spans="1:49" ht="12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  <c r="AW795" s="16"/>
    </row>
    <row r="796" spans="1:49" ht="12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  <c r="AW796" s="16"/>
    </row>
    <row r="797" spans="1:49" ht="12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  <c r="AW797" s="16"/>
    </row>
    <row r="798" spans="1:49" ht="12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  <c r="AW798" s="16"/>
    </row>
    <row r="799" spans="1:49" ht="12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  <c r="AW799" s="16"/>
    </row>
    <row r="800" spans="1:49" ht="12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  <c r="AW800" s="16"/>
    </row>
    <row r="801" spans="1:49" ht="12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  <c r="AW801" s="16"/>
    </row>
    <row r="802" spans="1:49" ht="12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  <c r="AW802" s="16"/>
    </row>
    <row r="803" spans="1:49" ht="12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  <c r="AW803" s="16"/>
    </row>
    <row r="804" spans="1:49" ht="12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  <c r="AW804" s="16"/>
    </row>
    <row r="805" spans="1:49" ht="12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  <c r="AW805" s="16"/>
    </row>
    <row r="806" spans="1:49" ht="12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  <c r="AW806" s="16"/>
    </row>
    <row r="807" spans="1:49" ht="12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  <c r="AW807" s="16"/>
    </row>
    <row r="808" spans="1:49" ht="12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  <c r="AW808" s="16"/>
    </row>
    <row r="809" spans="1:49" ht="12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  <c r="AW809" s="16"/>
    </row>
    <row r="810" spans="1:49" ht="12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  <c r="AW810" s="16"/>
    </row>
    <row r="811" spans="1:49" ht="12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  <c r="AW811" s="16"/>
    </row>
    <row r="812" spans="1:49" ht="12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  <c r="AW812" s="16"/>
    </row>
    <row r="813" spans="1:49" ht="12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  <c r="AW813" s="16"/>
    </row>
    <row r="814" spans="1:49" ht="12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  <c r="AW814" s="16"/>
    </row>
    <row r="815" spans="1:49" ht="12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  <c r="AW815" s="16"/>
    </row>
    <row r="816" spans="1:49" ht="12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  <c r="AW816" s="16"/>
    </row>
    <row r="817" spans="1:49" ht="12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</row>
    <row r="818" spans="1:49" ht="12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  <c r="AW818" s="16"/>
    </row>
    <row r="819" spans="1:49" ht="12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</row>
    <row r="820" spans="1:49" ht="12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  <c r="AW820" s="16"/>
    </row>
    <row r="821" spans="1:49" ht="12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</row>
    <row r="822" spans="1:49" ht="12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  <c r="AW822" s="16"/>
    </row>
    <row r="823" spans="1:49" ht="12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  <c r="AW823" s="16"/>
    </row>
    <row r="824" spans="1:49" ht="12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  <c r="AW824" s="16"/>
    </row>
    <row r="825" spans="1:49" ht="12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  <c r="AW825" s="16"/>
    </row>
    <row r="826" spans="1:49" ht="12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  <c r="AW826" s="16"/>
    </row>
    <row r="827" spans="1:49" ht="12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  <c r="AW827" s="16"/>
    </row>
    <row r="828" spans="1:49" ht="12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  <c r="AW828" s="16"/>
    </row>
    <row r="829" spans="1:49" ht="12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  <c r="AW829" s="16"/>
    </row>
    <row r="830" spans="1:49" ht="12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</row>
    <row r="831" spans="1:49" ht="12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  <c r="AW831" s="16"/>
    </row>
    <row r="832" spans="1:49" ht="12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  <c r="AW832" s="16"/>
    </row>
    <row r="833" spans="1:49" ht="12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  <c r="AW833" s="16"/>
    </row>
    <row r="834" spans="1:49" ht="12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  <c r="AW834" s="16"/>
    </row>
    <row r="835" spans="1:49" ht="12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  <c r="AW835" s="16"/>
    </row>
    <row r="836" spans="1:49" ht="12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  <c r="AW836" s="16"/>
    </row>
    <row r="837" spans="1:49" ht="12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  <c r="AW837" s="16"/>
    </row>
    <row r="838" spans="1:49" ht="12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  <c r="AW838" s="16"/>
    </row>
    <row r="839" spans="1:49" ht="12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  <c r="AW839" s="16"/>
    </row>
    <row r="840" spans="1:49" ht="12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  <c r="AW840" s="16"/>
    </row>
    <row r="841" spans="1:49" ht="12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  <c r="AW841" s="16"/>
    </row>
    <row r="842" spans="1:49" ht="12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</row>
    <row r="843" spans="1:49" ht="12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  <c r="AW843" s="16"/>
    </row>
    <row r="844" spans="1:49" ht="12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  <c r="AW844" s="16"/>
    </row>
    <row r="845" spans="1:49" ht="12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  <c r="AW845" s="16"/>
    </row>
    <row r="846" spans="1:49" ht="12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  <c r="AW846" s="16"/>
    </row>
    <row r="847" spans="1:49" ht="12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  <c r="AW847" s="16"/>
    </row>
    <row r="848" spans="1:49" ht="12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  <c r="AW848" s="16"/>
    </row>
    <row r="849" spans="1:49" ht="12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  <c r="AW849" s="16"/>
    </row>
    <row r="850" spans="1:49" ht="12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  <c r="AW850" s="16"/>
    </row>
    <row r="851" spans="1:49" ht="12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  <c r="AW851" s="16"/>
    </row>
    <row r="852" spans="1:49" ht="12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  <c r="AW852" s="16"/>
    </row>
    <row r="853" spans="1:49" ht="12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  <c r="AW853" s="16"/>
    </row>
    <row r="854" spans="1:49" ht="12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  <c r="AW854" s="16"/>
    </row>
    <row r="855" spans="1:49" ht="12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</row>
    <row r="856" spans="1:49" ht="12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  <c r="AW856" s="16"/>
    </row>
    <row r="857" spans="1:49" ht="12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</row>
    <row r="858" spans="1:49" ht="12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  <c r="AW858" s="16"/>
    </row>
    <row r="859" spans="1:49" ht="12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</row>
    <row r="860" spans="1:49" ht="12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  <c r="AW860" s="16"/>
    </row>
    <row r="861" spans="1:49" ht="12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  <c r="AW861" s="16"/>
    </row>
    <row r="862" spans="1:49" ht="12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  <c r="AW862" s="16"/>
    </row>
    <row r="863" spans="1:49" ht="12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  <c r="AW863" s="16"/>
    </row>
    <row r="864" spans="1:49" ht="12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  <c r="AW864" s="16"/>
    </row>
    <row r="865" spans="1:49" ht="12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  <c r="AW865" s="16"/>
    </row>
    <row r="866" spans="1:49" ht="12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  <c r="AW866" s="16"/>
    </row>
    <row r="867" spans="1:49" ht="12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  <c r="AW867" s="16"/>
    </row>
    <row r="868" spans="1:49" ht="12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  <c r="AW868" s="16"/>
    </row>
    <row r="869" spans="1:49" ht="12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  <c r="AW869" s="16"/>
    </row>
    <row r="870" spans="1:49" ht="12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  <c r="AW870" s="16"/>
    </row>
    <row r="871" spans="1:49" ht="12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  <c r="AW871" s="16"/>
    </row>
    <row r="872" spans="1:49" ht="12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</row>
    <row r="873" spans="1:49" ht="12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  <c r="AW873" s="16"/>
    </row>
  </sheetData>
  <mergeCells count="248">
    <mergeCell ref="AQ194:AQ196"/>
    <mergeCell ref="AR194:AR196"/>
    <mergeCell ref="AS194:AS196"/>
    <mergeCell ref="A195:C196"/>
    <mergeCell ref="E215:H215"/>
    <mergeCell ref="I215:L215"/>
    <mergeCell ref="M215:P215"/>
    <mergeCell ref="Q215:T215"/>
    <mergeCell ref="U215:W215"/>
    <mergeCell ref="X215:AA215"/>
    <mergeCell ref="AB215:AD215"/>
    <mergeCell ref="AE215:AI215"/>
    <mergeCell ref="AJ215:AL215"/>
    <mergeCell ref="AM215:AP215"/>
    <mergeCell ref="M195:P195"/>
    <mergeCell ref="Q195:T195"/>
    <mergeCell ref="E214:AP214"/>
    <mergeCell ref="AQ214:AQ216"/>
    <mergeCell ref="AR214:AR216"/>
    <mergeCell ref="AS214:AS216"/>
    <mergeCell ref="A215:C216"/>
    <mergeCell ref="E195:H195"/>
    <mergeCell ref="I195:L195"/>
    <mergeCell ref="AQ104:AQ106"/>
    <mergeCell ref="AR104:AR106"/>
    <mergeCell ref="AS104:AS106"/>
    <mergeCell ref="E105:H105"/>
    <mergeCell ref="AM105:AP105"/>
    <mergeCell ref="C48:C49"/>
    <mergeCell ref="E48:H48"/>
    <mergeCell ref="I48:L48"/>
    <mergeCell ref="M48:P48"/>
    <mergeCell ref="Q48:T48"/>
    <mergeCell ref="U48:W48"/>
    <mergeCell ref="X48:AA48"/>
    <mergeCell ref="I62:L62"/>
    <mergeCell ref="M62:P62"/>
    <mergeCell ref="Q62:T62"/>
    <mergeCell ref="U62:W62"/>
    <mergeCell ref="X62:AA62"/>
    <mergeCell ref="AB62:AD62"/>
    <mergeCell ref="I90:L90"/>
    <mergeCell ref="M90:P90"/>
    <mergeCell ref="Q90:T90"/>
    <mergeCell ref="U90:W90"/>
    <mergeCell ref="X90:AA90"/>
    <mergeCell ref="AB90:AD90"/>
    <mergeCell ref="Q105:T105"/>
    <mergeCell ref="U105:W105"/>
    <mergeCell ref="X105:AA105"/>
    <mergeCell ref="AB105:AD105"/>
    <mergeCell ref="AE105:AI105"/>
    <mergeCell ref="AJ105:AL105"/>
    <mergeCell ref="AE90:AI90"/>
    <mergeCell ref="AJ90:AL90"/>
    <mergeCell ref="E104:AP104"/>
    <mergeCell ref="M35:P35"/>
    <mergeCell ref="Q35:T35"/>
    <mergeCell ref="AR61:AR63"/>
    <mergeCell ref="AS61:AS63"/>
    <mergeCell ref="E62:H62"/>
    <mergeCell ref="AM62:AP62"/>
    <mergeCell ref="AE62:AI62"/>
    <mergeCell ref="AJ62:AL62"/>
    <mergeCell ref="E89:AP89"/>
    <mergeCell ref="AQ89:AQ91"/>
    <mergeCell ref="AR89:AR91"/>
    <mergeCell ref="AS89:AS91"/>
    <mergeCell ref="E90:H90"/>
    <mergeCell ref="AM90:AP90"/>
    <mergeCell ref="A34:D34"/>
    <mergeCell ref="A35:B36"/>
    <mergeCell ref="C35:C36"/>
    <mergeCell ref="A24:A32"/>
    <mergeCell ref="X22:AA22"/>
    <mergeCell ref="AB22:AD22"/>
    <mergeCell ref="A10:B11"/>
    <mergeCell ref="B4:C4"/>
    <mergeCell ref="A7:B7"/>
    <mergeCell ref="C7:D7"/>
    <mergeCell ref="A9:D9"/>
    <mergeCell ref="C10:C11"/>
    <mergeCell ref="E10:H10"/>
    <mergeCell ref="A12:A19"/>
    <mergeCell ref="E22:H22"/>
    <mergeCell ref="A20:D20"/>
    <mergeCell ref="A21:D21"/>
    <mergeCell ref="A22:B23"/>
    <mergeCell ref="C22:C23"/>
    <mergeCell ref="E21:AP21"/>
    <mergeCell ref="AE22:AI22"/>
    <mergeCell ref="AJ22:AL22"/>
    <mergeCell ref="E34:AP34"/>
    <mergeCell ref="I35:L35"/>
    <mergeCell ref="G3:W3"/>
    <mergeCell ref="X3:AB3"/>
    <mergeCell ref="AC3:AM5"/>
    <mergeCell ref="AN3:AO5"/>
    <mergeCell ref="X4:AB5"/>
    <mergeCell ref="G5:W7"/>
    <mergeCell ref="X6:AB6"/>
    <mergeCell ref="E9:AP9"/>
    <mergeCell ref="AJ10:AL10"/>
    <mergeCell ref="AM10:AP10"/>
    <mergeCell ref="I10:L10"/>
    <mergeCell ref="M10:P10"/>
    <mergeCell ref="Q10:T10"/>
    <mergeCell ref="U10:W10"/>
    <mergeCell ref="X10:AA10"/>
    <mergeCell ref="AB10:AD10"/>
    <mergeCell ref="AE10:AI10"/>
    <mergeCell ref="AQ138:AQ140"/>
    <mergeCell ref="AQ47:AQ49"/>
    <mergeCell ref="E61:AP61"/>
    <mergeCell ref="AQ61:AQ63"/>
    <mergeCell ref="I105:L105"/>
    <mergeCell ref="M105:P105"/>
    <mergeCell ref="AR9:AR11"/>
    <mergeCell ref="AS9:AS11"/>
    <mergeCell ref="AQ21:AQ23"/>
    <mergeCell ref="AR21:AR23"/>
    <mergeCell ref="AS21:AS23"/>
    <mergeCell ref="I22:L22"/>
    <mergeCell ref="M22:P22"/>
    <mergeCell ref="AR47:AR49"/>
    <mergeCell ref="AS47:AS49"/>
    <mergeCell ref="AJ48:AL48"/>
    <mergeCell ref="AM48:AP48"/>
    <mergeCell ref="AR34:AR36"/>
    <mergeCell ref="AS34:AS36"/>
    <mergeCell ref="E47:AP47"/>
    <mergeCell ref="AB48:AD48"/>
    <mergeCell ref="AE48:AI48"/>
    <mergeCell ref="E35:H35"/>
    <mergeCell ref="Q22:T22"/>
    <mergeCell ref="AP4:AQ4"/>
    <mergeCell ref="AP5:AQ5"/>
    <mergeCell ref="AQ9:AQ11"/>
    <mergeCell ref="U22:W22"/>
    <mergeCell ref="AM22:AP22"/>
    <mergeCell ref="U35:W35"/>
    <mergeCell ref="X35:AA35"/>
    <mergeCell ref="AB35:AD35"/>
    <mergeCell ref="AE35:AI35"/>
    <mergeCell ref="AJ35:AL35"/>
    <mergeCell ref="AM35:AP35"/>
    <mergeCell ref="AQ34:AQ36"/>
    <mergeCell ref="Q139:T139"/>
    <mergeCell ref="U139:W139"/>
    <mergeCell ref="X139:AA139"/>
    <mergeCell ref="AJ139:AL139"/>
    <mergeCell ref="E138:AP138"/>
    <mergeCell ref="U195:W195"/>
    <mergeCell ref="X195:AA195"/>
    <mergeCell ref="AB195:AD195"/>
    <mergeCell ref="AE195:AI195"/>
    <mergeCell ref="AJ195:AL195"/>
    <mergeCell ref="AM195:AP195"/>
    <mergeCell ref="E194:AP194"/>
    <mergeCell ref="AR138:AR140"/>
    <mergeCell ref="AS138:AS140"/>
    <mergeCell ref="A139:C140"/>
    <mergeCell ref="U159:W159"/>
    <mergeCell ref="X159:AA159"/>
    <mergeCell ref="AB159:AD159"/>
    <mergeCell ref="AE159:AI159"/>
    <mergeCell ref="AJ159:AL159"/>
    <mergeCell ref="AM159:AP159"/>
    <mergeCell ref="AB139:AD139"/>
    <mergeCell ref="AE139:AI139"/>
    <mergeCell ref="E158:AP158"/>
    <mergeCell ref="AQ158:AQ160"/>
    <mergeCell ref="AR158:AR160"/>
    <mergeCell ref="AS158:AS160"/>
    <mergeCell ref="A159:C160"/>
    <mergeCell ref="AM139:AP139"/>
    <mergeCell ref="E159:H159"/>
    <mergeCell ref="I159:L159"/>
    <mergeCell ref="M159:P159"/>
    <mergeCell ref="Q159:T159"/>
    <mergeCell ref="E139:H139"/>
    <mergeCell ref="I139:L139"/>
    <mergeCell ref="M139:P139"/>
    <mergeCell ref="A217:A231"/>
    <mergeCell ref="A48:B49"/>
    <mergeCell ref="A50:A59"/>
    <mergeCell ref="B86:B87"/>
    <mergeCell ref="B177:B178"/>
    <mergeCell ref="B179:B180"/>
    <mergeCell ref="B181:B182"/>
    <mergeCell ref="B183:B184"/>
    <mergeCell ref="B185:B186"/>
    <mergeCell ref="B187:B188"/>
    <mergeCell ref="B189:B190"/>
    <mergeCell ref="B191:B192"/>
    <mergeCell ref="B82:B83"/>
    <mergeCell ref="B84:B85"/>
    <mergeCell ref="B127:B128"/>
    <mergeCell ref="B64:B65"/>
    <mergeCell ref="B70:B71"/>
    <mergeCell ref="B72:B73"/>
    <mergeCell ref="B74:B75"/>
    <mergeCell ref="B125:B126"/>
    <mergeCell ref="B109:B110"/>
    <mergeCell ref="B111:B112"/>
    <mergeCell ref="B107:B108"/>
    <mergeCell ref="A141:A156"/>
    <mergeCell ref="A161:A192"/>
    <mergeCell ref="A197:A212"/>
    <mergeCell ref="A158:D158"/>
    <mergeCell ref="B76:B77"/>
    <mergeCell ref="B78:B79"/>
    <mergeCell ref="B80:B81"/>
    <mergeCell ref="A64:A87"/>
    <mergeCell ref="B68:B69"/>
    <mergeCell ref="B66:B67"/>
    <mergeCell ref="B173:B174"/>
    <mergeCell ref="B175:B176"/>
    <mergeCell ref="A194:D194"/>
    <mergeCell ref="A214:D214"/>
    <mergeCell ref="B161:B162"/>
    <mergeCell ref="B163:B164"/>
    <mergeCell ref="B165:B166"/>
    <mergeCell ref="B167:B168"/>
    <mergeCell ref="B169:B170"/>
    <mergeCell ref="B171:B172"/>
    <mergeCell ref="A47:D47"/>
    <mergeCell ref="A37:A45"/>
    <mergeCell ref="A88:D88"/>
    <mergeCell ref="A89:D89"/>
    <mergeCell ref="A90:C91"/>
    <mergeCell ref="A104:D104"/>
    <mergeCell ref="A105:C106"/>
    <mergeCell ref="A138:D138"/>
    <mergeCell ref="B131:B132"/>
    <mergeCell ref="B133:B134"/>
    <mergeCell ref="B135:B136"/>
    <mergeCell ref="A92:A102"/>
    <mergeCell ref="A107:A136"/>
    <mergeCell ref="B129:B130"/>
    <mergeCell ref="B113:B114"/>
    <mergeCell ref="B115:B116"/>
    <mergeCell ref="B117:B118"/>
    <mergeCell ref="B119:B120"/>
    <mergeCell ref="B121:B122"/>
    <mergeCell ref="B123:B124"/>
    <mergeCell ref="A61:D61"/>
    <mergeCell ref="A62:C63"/>
  </mergeCells>
  <pageMargins left="0.25" right="0.25" top="0.51" bottom="0.75" header="0" footer="0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Пояснительная записка</vt:lpstr>
      <vt:lpstr>График оценочных процедур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Гаврикова ЕМ</dc:creator>
  <cp:lastModifiedBy>Директор</cp:lastModifiedBy>
  <cp:lastPrinted>2026-09-11T07:06:49Z</cp:lastPrinted>
  <dcterms:created xsi:type="dcterms:W3CDTF">2026-09-10T10:50:56Z</dcterms:created>
  <dcterms:modified xsi:type="dcterms:W3CDTF">2026-10-02T04:00:13Z</dcterms:modified>
</cp:coreProperties>
</file>